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horzu/Documents/University-5/COMPUTER LAB/"/>
    </mc:Choice>
  </mc:AlternateContent>
  <xr:revisionPtr revIDLastSave="0" documentId="13_ncr:1_{868BE682-DFF9-ED42-9627-99183B0B8C4C}" xr6:coauthVersionLast="45" xr6:coauthVersionMax="45" xr10:uidLastSave="{00000000-0000-0000-0000-000000000000}"/>
  <bookViews>
    <workbookView xWindow="0" yWindow="0" windowWidth="28800" windowHeight="18000" activeTab="5" xr2:uid="{726C220B-F3AA-1848-8C46-E9E2AA903B57}"/>
  </bookViews>
  <sheets>
    <sheet name="1" sheetId="1" r:id="rId1"/>
    <sheet name="2" sheetId="2" r:id="rId2"/>
    <sheet name="۳" sheetId="3" r:id="rId3"/>
    <sheet name="4" sheetId="4" r:id="rId4"/>
    <sheet name="6" sheetId="5" r:id="rId5"/>
    <sheet name="۷" sheetId="6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22" i="6" l="1"/>
  <c r="D23" i="6"/>
  <c r="D14" i="6"/>
  <c r="H20" i="6"/>
  <c r="H19" i="6"/>
  <c r="E11" i="4"/>
  <c r="E9" i="3"/>
  <c r="F2" i="2"/>
  <c r="H2" i="2" s="1"/>
  <c r="E2" i="2"/>
  <c r="G3" i="1"/>
  <c r="G4" i="1"/>
  <c r="G5" i="1"/>
  <c r="G6" i="1"/>
  <c r="G7" i="1"/>
  <c r="G2" i="1"/>
  <c r="D20" i="6" l="1"/>
  <c r="D15" i="6"/>
  <c r="E15" i="6"/>
  <c r="D16" i="6"/>
  <c r="E16" i="6"/>
  <c r="D17" i="6"/>
  <c r="E17" i="6"/>
  <c r="D18" i="6"/>
  <c r="E18" i="6"/>
  <c r="D19" i="6"/>
  <c r="E19" i="6"/>
  <c r="E20" i="6"/>
  <c r="D21" i="6"/>
  <c r="E21" i="6"/>
  <c r="D22" i="6"/>
  <c r="E22" i="6"/>
  <c r="E23" i="6"/>
  <c r="D24" i="6"/>
  <c r="E24" i="6"/>
  <c r="D25" i="6"/>
  <c r="E25" i="6"/>
  <c r="D26" i="6"/>
  <c r="E26" i="6"/>
  <c r="D27" i="6"/>
  <c r="E27" i="6"/>
  <c r="D28" i="6"/>
  <c r="E28" i="6"/>
  <c r="D29" i="6"/>
  <c r="E29" i="6"/>
  <c r="D30" i="6"/>
  <c r="E30" i="6"/>
  <c r="D31" i="6"/>
  <c r="E31" i="6"/>
  <c r="D32" i="6"/>
  <c r="E32" i="6"/>
  <c r="D33" i="6"/>
  <c r="E33" i="6"/>
  <c r="D34" i="6"/>
  <c r="E34" i="6"/>
  <c r="D35" i="6"/>
  <c r="E35" i="6"/>
  <c r="D36" i="6"/>
  <c r="E36" i="6"/>
  <c r="D37" i="6"/>
  <c r="E37" i="6"/>
  <c r="D38" i="6"/>
  <c r="E38" i="6"/>
  <c r="D39" i="6"/>
  <c r="E39" i="6"/>
  <c r="D40" i="6"/>
  <c r="E40" i="6"/>
  <c r="D41" i="6"/>
  <c r="E41" i="6"/>
  <c r="D42" i="6"/>
  <c r="E42" i="6"/>
  <c r="D43" i="6"/>
  <c r="E43" i="6"/>
  <c r="D44" i="6"/>
  <c r="E44" i="6"/>
  <c r="D45" i="6"/>
  <c r="E45" i="6"/>
  <c r="D46" i="6"/>
  <c r="E46" i="6"/>
  <c r="D47" i="6"/>
  <c r="E47" i="6"/>
  <c r="D48" i="6"/>
  <c r="E48" i="6"/>
  <c r="D49" i="6"/>
  <c r="E49" i="6"/>
  <c r="D50" i="6"/>
  <c r="E50" i="6"/>
  <c r="D51" i="6"/>
  <c r="E51" i="6"/>
  <c r="D52" i="6"/>
  <c r="E52" i="6"/>
  <c r="D53" i="6"/>
  <c r="E53" i="6"/>
  <c r="D54" i="6"/>
  <c r="E54" i="6"/>
  <c r="D55" i="6"/>
  <c r="E55" i="6"/>
  <c r="D56" i="6"/>
  <c r="E56" i="6"/>
  <c r="D57" i="6"/>
  <c r="E57" i="6"/>
  <c r="D58" i="6"/>
  <c r="E58" i="6"/>
  <c r="D59" i="6"/>
  <c r="E59" i="6"/>
  <c r="D60" i="6"/>
  <c r="E60" i="6"/>
  <c r="D61" i="6"/>
  <c r="E61" i="6"/>
  <c r="D62" i="6"/>
  <c r="E62" i="6"/>
  <c r="D63" i="6"/>
  <c r="E63" i="6"/>
  <c r="D64" i="6"/>
  <c r="E64" i="6"/>
  <c r="D65" i="6"/>
  <c r="E65" i="6"/>
  <c r="D66" i="6"/>
  <c r="E66" i="6"/>
  <c r="D67" i="6"/>
  <c r="E67" i="6"/>
  <c r="D68" i="6"/>
  <c r="E68" i="6"/>
  <c r="D69" i="6"/>
  <c r="E69" i="6"/>
  <c r="D70" i="6"/>
  <c r="E70" i="6"/>
  <c r="D71" i="6"/>
  <c r="E71" i="6"/>
  <c r="D72" i="6"/>
  <c r="E72" i="6"/>
  <c r="D73" i="6"/>
  <c r="E73" i="6"/>
  <c r="D74" i="6"/>
  <c r="E74" i="6"/>
  <c r="D75" i="6"/>
  <c r="E75" i="6"/>
  <c r="D76" i="6"/>
  <c r="E76" i="6"/>
  <c r="D77" i="6"/>
  <c r="E77" i="6"/>
  <c r="D78" i="6"/>
  <c r="E78" i="6"/>
  <c r="D79" i="6"/>
  <c r="E79" i="6"/>
  <c r="D80" i="6"/>
  <c r="E80" i="6"/>
  <c r="D81" i="6"/>
  <c r="E81" i="6"/>
  <c r="D82" i="6"/>
  <c r="E82" i="6"/>
  <c r="D83" i="6"/>
  <c r="E83" i="6"/>
  <c r="D84" i="6"/>
  <c r="E84" i="6"/>
  <c r="D85" i="6"/>
  <c r="E85" i="6"/>
  <c r="D86" i="6"/>
  <c r="E86" i="6"/>
  <c r="D87" i="6"/>
  <c r="E87" i="6"/>
  <c r="D88" i="6"/>
  <c r="E88" i="6"/>
  <c r="D89" i="6"/>
  <c r="E89" i="6"/>
  <c r="D90" i="6"/>
  <c r="E90" i="6"/>
  <c r="D91" i="6"/>
  <c r="E91" i="6"/>
  <c r="D92" i="6"/>
  <c r="E92" i="6"/>
  <c r="D93" i="6"/>
  <c r="E93" i="6"/>
  <c r="D94" i="6"/>
  <c r="E94" i="6"/>
  <c r="D95" i="6"/>
  <c r="E95" i="6"/>
  <c r="D96" i="6"/>
  <c r="E96" i="6"/>
  <c r="D97" i="6"/>
  <c r="E97" i="6"/>
  <c r="D98" i="6"/>
  <c r="E98" i="6"/>
  <c r="D99" i="6"/>
  <c r="E99" i="6"/>
  <c r="D100" i="6"/>
  <c r="E100" i="6"/>
  <c r="D101" i="6"/>
  <c r="E101" i="6"/>
  <c r="D102" i="6"/>
  <c r="E102" i="6"/>
  <c r="D103" i="6"/>
  <c r="E103" i="6"/>
  <c r="D104" i="6"/>
  <c r="E104" i="6"/>
  <c r="D105" i="6"/>
  <c r="E105" i="6"/>
  <c r="D106" i="6"/>
  <c r="E106" i="6"/>
  <c r="D107" i="6"/>
  <c r="E107" i="6"/>
  <c r="D108" i="6"/>
  <c r="E108" i="6"/>
  <c r="D109" i="6"/>
  <c r="E109" i="6"/>
  <c r="D110" i="6"/>
  <c r="E110" i="6"/>
  <c r="D111" i="6"/>
  <c r="E111" i="6"/>
  <c r="D112" i="6"/>
  <c r="E112" i="6"/>
  <c r="D113" i="6"/>
  <c r="E113" i="6"/>
  <c r="D114" i="6"/>
  <c r="E114" i="6"/>
  <c r="D115" i="6"/>
  <c r="E115" i="6"/>
  <c r="D116" i="6"/>
  <c r="E116" i="6"/>
  <c r="D117" i="6"/>
  <c r="E117" i="6"/>
  <c r="D118" i="6"/>
  <c r="E118" i="6"/>
  <c r="D119" i="6"/>
  <c r="E119" i="6"/>
  <c r="D120" i="6"/>
  <c r="E120" i="6"/>
  <c r="D121" i="6"/>
  <c r="E121" i="6"/>
  <c r="D122" i="6"/>
  <c r="E122" i="6"/>
  <c r="D123" i="6"/>
  <c r="E123" i="6"/>
  <c r="D124" i="6"/>
  <c r="E124" i="6"/>
  <c r="D125" i="6"/>
  <c r="E125" i="6"/>
  <c r="D126" i="6"/>
  <c r="E126" i="6"/>
  <c r="D127" i="6"/>
  <c r="E127" i="6"/>
  <c r="D128" i="6"/>
  <c r="E128" i="6"/>
  <c r="D129" i="6"/>
  <c r="E129" i="6"/>
  <c r="D130" i="6"/>
  <c r="E130" i="6"/>
  <c r="D131" i="6"/>
  <c r="E131" i="6"/>
  <c r="D132" i="6"/>
  <c r="E132" i="6"/>
  <c r="D133" i="6"/>
  <c r="E133" i="6"/>
  <c r="D134" i="6"/>
  <c r="E134" i="6"/>
  <c r="D135" i="6"/>
  <c r="E135" i="6"/>
  <c r="D136" i="6"/>
  <c r="E136" i="6"/>
  <c r="D137" i="6"/>
  <c r="E137" i="6"/>
  <c r="D138" i="6"/>
  <c r="E138" i="6"/>
  <c r="D139" i="6"/>
  <c r="E139" i="6"/>
  <c r="D140" i="6"/>
  <c r="E140" i="6"/>
  <c r="D141" i="6"/>
  <c r="E141" i="6"/>
  <c r="D142" i="6"/>
  <c r="E142" i="6"/>
  <c r="D143" i="6"/>
  <c r="E143" i="6"/>
  <c r="D144" i="6"/>
  <c r="E144" i="6"/>
  <c r="D145" i="6"/>
  <c r="E145" i="6"/>
  <c r="D146" i="6"/>
  <c r="E146" i="6"/>
  <c r="D147" i="6"/>
  <c r="E147" i="6"/>
  <c r="D148" i="6"/>
  <c r="E148" i="6"/>
  <c r="D149" i="6"/>
  <c r="E149" i="6"/>
  <c r="D150" i="6"/>
  <c r="E150" i="6"/>
  <c r="D151" i="6"/>
  <c r="E151" i="6"/>
  <c r="D152" i="6"/>
  <c r="E152" i="6"/>
  <c r="D153" i="6"/>
  <c r="E153" i="6"/>
  <c r="D154" i="6"/>
  <c r="E154" i="6"/>
  <c r="D155" i="6"/>
  <c r="E155" i="6"/>
  <c r="D156" i="6"/>
  <c r="E156" i="6"/>
  <c r="D157" i="6"/>
  <c r="E157" i="6"/>
  <c r="D158" i="6"/>
  <c r="E158" i="6"/>
  <c r="D159" i="6"/>
  <c r="E159" i="6"/>
  <c r="D160" i="6"/>
  <c r="E160" i="6"/>
  <c r="D161" i="6"/>
  <c r="E161" i="6"/>
  <c r="D162" i="6"/>
  <c r="E162" i="6"/>
  <c r="D163" i="6"/>
  <c r="E163" i="6"/>
  <c r="D164" i="6"/>
  <c r="E164" i="6"/>
  <c r="D165" i="6"/>
  <c r="E165" i="6"/>
  <c r="D166" i="6"/>
  <c r="E166" i="6"/>
  <c r="D167" i="6"/>
  <c r="E167" i="6"/>
  <c r="D168" i="6"/>
  <c r="E168" i="6"/>
  <c r="D169" i="6"/>
  <c r="E169" i="6"/>
  <c r="D170" i="6"/>
  <c r="E170" i="6"/>
  <c r="D171" i="6"/>
  <c r="E171" i="6"/>
  <c r="D172" i="6"/>
  <c r="E172" i="6"/>
  <c r="D173" i="6"/>
  <c r="E173" i="6"/>
  <c r="D174" i="6"/>
  <c r="E174" i="6"/>
  <c r="D175" i="6"/>
  <c r="E175" i="6"/>
  <c r="D176" i="6"/>
  <c r="E176" i="6"/>
  <c r="D177" i="6"/>
  <c r="E177" i="6"/>
  <c r="D178" i="6"/>
  <c r="E178" i="6"/>
  <c r="D179" i="6"/>
  <c r="E179" i="6"/>
  <c r="D180" i="6"/>
  <c r="E180" i="6"/>
  <c r="D181" i="6"/>
  <c r="E181" i="6"/>
  <c r="D182" i="6"/>
  <c r="E182" i="6"/>
  <c r="D183" i="6"/>
  <c r="E183" i="6"/>
  <c r="D184" i="6"/>
  <c r="E184" i="6"/>
  <c r="D185" i="6"/>
  <c r="E185" i="6"/>
  <c r="D186" i="6"/>
  <c r="E186" i="6"/>
  <c r="E14" i="6"/>
  <c r="D7" i="5" l="1"/>
  <c r="C7" i="5"/>
  <c r="E8" i="4"/>
  <c r="H5" i="2"/>
  <c r="E3" i="2"/>
  <c r="E4" i="2"/>
  <c r="E5" i="2"/>
  <c r="E6" i="2"/>
  <c r="G3" i="2"/>
  <c r="G4" i="2"/>
  <c r="G5" i="2"/>
  <c r="G6" i="2"/>
  <c r="F3" i="2"/>
  <c r="H3" i="2" s="1"/>
  <c r="F4" i="2"/>
  <c r="H4" i="2" s="1"/>
  <c r="F5" i="2"/>
  <c r="F6" i="2"/>
  <c r="H6" i="2" s="1"/>
  <c r="G2" i="2"/>
  <c r="F4" i="1"/>
  <c r="F5" i="1"/>
  <c r="F6" i="1"/>
  <c r="F7" i="1"/>
  <c r="F3" i="1"/>
  <c r="F2" i="1"/>
</calcChain>
</file>

<file path=xl/sharedStrings.xml><?xml version="1.0" encoding="utf-8"?>
<sst xmlns="http://schemas.openxmlformats.org/spreadsheetml/2006/main" count="29" uniqueCount="21">
  <si>
    <t>Year</t>
  </si>
  <si>
    <t>Cash Flow</t>
  </si>
  <si>
    <t>rate</t>
  </si>
  <si>
    <t>Present Value</t>
  </si>
  <si>
    <t>i</t>
  </si>
  <si>
    <t>CF</t>
  </si>
  <si>
    <t>IPMT</t>
  </si>
  <si>
    <t>PPMT</t>
  </si>
  <si>
    <t>Income</t>
  </si>
  <si>
    <t>Net Present Value</t>
  </si>
  <si>
    <t>Internal Rate of Return</t>
  </si>
  <si>
    <t>MARR</t>
  </si>
  <si>
    <t>X</t>
  </si>
  <si>
    <t>Y</t>
  </si>
  <si>
    <t>VAR</t>
  </si>
  <si>
    <t>شاخص کل</t>
  </si>
  <si>
    <t>قیمت پایانی</t>
  </si>
  <si>
    <t>COVAR</t>
  </si>
  <si>
    <t>𝛽</t>
  </si>
  <si>
    <t>بازدهی شاخص کل</t>
  </si>
  <si>
    <t>بازدهی سهام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</si>
</sst>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8" formatCode="&quot;$&quot;#,##0.00_);[Red]\(&quot;$&quot;#,##0.00\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(&quot;$&quot;* #,##0.0_);_(&quot;$&quot;* \(#,##0.0\);_(&quot;$&quot;* &quot;-&quot;??_);_(@_)"/>
    <numFmt numFmtId="165" formatCode="_(&quot;$&quot;* #,##0_);_(&quot;$&quot;* \(#,##0\);_(&quot;$&quot;* &quot;-&quot;??_);_(@_)"/>
  </numFmts>
  <fonts count="5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rgb="FF000000"/>
      <name val="Helvetica Neue"/>
      <family val="2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43" fontId="4" fillId="0" borderId="0" applyFont="0" applyFill="0" applyBorder="0" applyAlignment="0" applyProtection="0"/>
    <xf numFmtId="44" fontId="4" fillId="0" borderId="0" applyFont="0" applyFill="0" applyBorder="0" applyAlignment="0" applyProtection="0"/>
    <xf numFmtId="9" fontId="4" fillId="0" borderId="0" applyFont="0" applyFill="0" applyBorder="0" applyAlignment="0" applyProtection="0"/>
  </cellStyleXfs>
  <cellXfs count="19">
    <xf numFmtId="0" fontId="0" fillId="0" borderId="0" xfId="0"/>
    <xf numFmtId="43" fontId="0" fillId="0" borderId="0" xfId="1" applyFont="1" applyAlignment="1">
      <alignment horizontal="center" vertical="center"/>
    </xf>
    <xf numFmtId="9" fontId="0" fillId="0" borderId="0" xfId="3" applyFont="1" applyAlignment="1">
      <alignment horizontal="center" vertical="center"/>
    </xf>
    <xf numFmtId="0" fontId="0" fillId="0" borderId="0" xfId="0" applyAlignment="1">
      <alignment horizontal="center" vertical="center"/>
    </xf>
    <xf numFmtId="43" fontId="2" fillId="0" borderId="0" xfId="1" applyFont="1" applyAlignment="1">
      <alignment horizontal="center" vertical="center" wrapText="1"/>
    </xf>
    <xf numFmtId="43" fontId="3" fillId="0" borderId="0" xfId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44" fontId="1" fillId="0" borderId="0" xfId="2" applyFont="1" applyAlignment="1">
      <alignment horizontal="center" vertical="center"/>
    </xf>
    <xf numFmtId="165" fontId="1" fillId="0" borderId="0" xfId="2" applyNumberFormat="1" applyFont="1" applyAlignment="1">
      <alignment horizontal="center" vertical="center"/>
    </xf>
    <xf numFmtId="9" fontId="1" fillId="0" borderId="0" xfId="3" applyFont="1" applyAlignment="1">
      <alignment horizontal="center" vertical="center"/>
    </xf>
    <xf numFmtId="8" fontId="1" fillId="0" borderId="0" xfId="0" applyNumberFormat="1" applyFont="1" applyAlignment="1">
      <alignment horizontal="center" vertical="center"/>
    </xf>
    <xf numFmtId="165" fontId="0" fillId="0" borderId="0" xfId="2" applyNumberFormat="1" applyFont="1" applyAlignment="1">
      <alignment horizontal="center" vertical="center"/>
    </xf>
    <xf numFmtId="8" fontId="0" fillId="0" borderId="0" xfId="0" applyNumberFormat="1" applyAlignment="1">
      <alignment horizontal="center" vertical="center"/>
    </xf>
    <xf numFmtId="164" fontId="0" fillId="0" borderId="0" xfId="2" applyNumberFormat="1" applyFont="1" applyAlignment="1">
      <alignment horizontal="center" vertical="center"/>
    </xf>
    <xf numFmtId="43" fontId="0" fillId="0" borderId="0" xfId="0" applyNumberFormat="1" applyAlignment="1">
      <alignment horizontal="center" vertical="center"/>
    </xf>
    <xf numFmtId="10" fontId="0" fillId="0" borderId="0" xfId="3" applyNumberFormat="1" applyFont="1" applyAlignment="1">
      <alignment horizontal="center" vertical="center"/>
    </xf>
    <xf numFmtId="44" fontId="0" fillId="0" borderId="0" xfId="0" applyNumberFormat="1" applyAlignment="1">
      <alignment horizontal="center" vertical="center"/>
    </xf>
    <xf numFmtId="9" fontId="0" fillId="2" borderId="0" xfId="0" applyNumberFormat="1" applyFill="1" applyAlignment="1">
      <alignment horizontal="center" vertical="center"/>
    </xf>
  </cellXfs>
  <cellStyles count="4">
    <cellStyle name="Comma" xfId="1" builtinId="3"/>
    <cellStyle name="Currency" xfId="2" builtinId="4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if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tiff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467161</xdr:colOff>
      <xdr:row>9</xdr:row>
      <xdr:rowOff>135465</xdr:rowOff>
    </xdr:from>
    <xdr:to>
      <xdr:col>10</xdr:col>
      <xdr:colOff>618691</xdr:colOff>
      <xdr:row>32</xdr:row>
      <xdr:rowOff>88294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E5A1B97-96F5-3A4B-BA8E-8454EB062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7161" y="1984436"/>
          <a:ext cx="8565280" cy="46779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291566</xdr:colOff>
      <xdr:row>9</xdr:row>
      <xdr:rowOff>193061</xdr:rowOff>
    </xdr:from>
    <xdr:to>
      <xdr:col>9</xdr:col>
      <xdr:colOff>697966</xdr:colOff>
      <xdr:row>29</xdr:row>
      <xdr:rowOff>41088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239841-3D32-A448-A05F-1D887B68B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1566" y="2018019"/>
          <a:ext cx="8282534" cy="390348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81429</xdr:colOff>
      <xdr:row>14</xdr:row>
      <xdr:rowOff>36606</xdr:rowOff>
    </xdr:from>
    <xdr:to>
      <xdr:col>10</xdr:col>
      <xdr:colOff>43329</xdr:colOff>
      <xdr:row>24</xdr:row>
      <xdr:rowOff>74706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C8C59A-B467-DB43-B813-B5473B066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29" y="2860488"/>
          <a:ext cx="8739841" cy="205515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113393</xdr:colOff>
      <xdr:row>12</xdr:row>
      <xdr:rowOff>41059</xdr:rowOff>
    </xdr:from>
    <xdr:to>
      <xdr:col>7</xdr:col>
      <xdr:colOff>510268</xdr:colOff>
      <xdr:row>23</xdr:row>
      <xdr:rowOff>53782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875A56-5AE4-EE43-B543-275F3B077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393" y="2490345"/>
          <a:ext cx="7007679" cy="22579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</xdr:row>
      <xdr:rowOff>76200</xdr:rowOff>
    </xdr:from>
    <xdr:to>
      <xdr:col>7</xdr:col>
      <xdr:colOff>527050</xdr:colOff>
      <xdr:row>14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767586-11E4-D14B-94F5-506A78047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" y="1701800"/>
          <a:ext cx="6210300" cy="11557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264412</xdr:colOff>
      <xdr:row>0</xdr:row>
      <xdr:rowOff>98918</xdr:rowOff>
    </xdr:from>
    <xdr:to>
      <xdr:col>6</xdr:col>
      <xdr:colOff>536398</xdr:colOff>
      <xdr:row>7</xdr:row>
      <xdr:rowOff>186817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FF6DF0-82B4-A24D-B5BD-EB3BA396D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4412" y="98918"/>
          <a:ext cx="5320433" cy="1523551"/>
        </a:xfrm>
        <a:prstGeom prst="rect">
          <a:avLst/>
        </a:prstGeom>
      </xdr:spPr>
    </xdr:pic>
    <xdr:clientData/>
  </xdr:twoCellAnchor>
  <xdr:twoCellAnchor editAs="oneCell">
    <xdr:from>
      <xdr:col>5</xdr:col>
      <xdr:colOff>686272</xdr:colOff>
      <xdr:row>24</xdr:row>
      <xdr:rowOff>21012</xdr:rowOff>
    </xdr:from>
    <xdr:to>
      <xdr:col>10</xdr:col>
      <xdr:colOff>237118</xdr:colOff>
      <xdr:row>35</xdr:row>
      <xdr:rowOff>113275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8A5097A-3588-8F49-B32B-805C137E9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06458" y="4943248"/>
          <a:ext cx="3794697" cy="234828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E8E21-3D6E-B84E-95F7-0685A7EF6648}">
  <dimension ref="A1:G7"/>
  <sheetViews>
    <sheetView zoomScale="136" workbookViewId="0">
      <selection activeCell="G2" sqref="G2"/>
    </sheetView>
  </sheetViews>
  <sheetFormatPr baseColWidth="10" defaultRowHeight="16" x14ac:dyDescent="0.2"/>
  <cols>
    <col min="1" max="4" width="10.83203125" style="3"/>
    <col min="5" max="5" width="11.5" style="3" bestFit="1" customWidth="1"/>
    <col min="6" max="6" width="12.6640625" style="3" bestFit="1" customWidth="1"/>
    <col min="7" max="16384" width="10.83203125" style="3"/>
  </cols>
  <sheetData>
    <row r="1" spans="1:7" x14ac:dyDescent="0.2">
      <c r="A1" s="3" t="s">
        <v>2</v>
      </c>
      <c r="B1" s="2">
        <v>0.2</v>
      </c>
      <c r="D1" s="3" t="s">
        <v>0</v>
      </c>
      <c r="E1" s="3" t="s">
        <v>1</v>
      </c>
      <c r="F1" s="3" t="s">
        <v>3</v>
      </c>
    </row>
    <row r="2" spans="1:7" x14ac:dyDescent="0.2">
      <c r="D2" s="3">
        <v>0</v>
      </c>
      <c r="E2" s="12">
        <v>1000</v>
      </c>
      <c r="F2" s="12">
        <f>-PV($B$1,D2,,E2)</f>
        <v>1000</v>
      </c>
      <c r="G2" s="13">
        <f>PV($B$1,D2,,E2)</f>
        <v>-1000</v>
      </c>
    </row>
    <row r="3" spans="1:7" x14ac:dyDescent="0.2">
      <c r="D3" s="3">
        <v>1</v>
      </c>
      <c r="E3" s="12">
        <v>1200</v>
      </c>
      <c r="F3" s="12">
        <f>-PV($B$1,D3,,E3)</f>
        <v>1000</v>
      </c>
      <c r="G3" s="13">
        <f t="shared" ref="G3:G7" si="0">PV($B$1,D3,,E3)</f>
        <v>-1000</v>
      </c>
    </row>
    <row r="4" spans="1:7" x14ac:dyDescent="0.2">
      <c r="D4" s="3">
        <v>2</v>
      </c>
      <c r="E4" s="12">
        <v>1300</v>
      </c>
      <c r="F4" s="12">
        <f t="shared" ref="F4:F7" si="1">-PV($B$1,D4,,E4)</f>
        <v>902.77777777777783</v>
      </c>
      <c r="G4" s="13">
        <f t="shared" si="0"/>
        <v>-902.77777777777783</v>
      </c>
    </row>
    <row r="5" spans="1:7" x14ac:dyDescent="0.2">
      <c r="D5" s="3">
        <v>3</v>
      </c>
      <c r="E5" s="12">
        <v>1500</v>
      </c>
      <c r="F5" s="12">
        <f t="shared" si="1"/>
        <v>868.05555555555554</v>
      </c>
      <c r="G5" s="13">
        <f t="shared" si="0"/>
        <v>-868.05555555555554</v>
      </c>
    </row>
    <row r="6" spans="1:7" x14ac:dyDescent="0.2">
      <c r="D6" s="3">
        <v>4</v>
      </c>
      <c r="E6" s="12">
        <v>1100</v>
      </c>
      <c r="F6" s="12">
        <f t="shared" si="1"/>
        <v>530.47839506172841</v>
      </c>
      <c r="G6" s="13">
        <f t="shared" si="0"/>
        <v>-530.47839506172841</v>
      </c>
    </row>
    <row r="7" spans="1:7" x14ac:dyDescent="0.2">
      <c r="D7" s="3">
        <v>5</v>
      </c>
      <c r="E7" s="12">
        <v>1200</v>
      </c>
      <c r="F7" s="12">
        <f t="shared" si="1"/>
        <v>482.25308641975312</v>
      </c>
      <c r="G7" s="13">
        <f t="shared" si="0"/>
        <v>-482.25308641975312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C91F24-D0BA-B04E-9EB7-3D767DB94AF7}">
  <dimension ref="A1:H6"/>
  <sheetViews>
    <sheetView zoomScale="170" workbookViewId="0">
      <selection activeCell="G2" sqref="G2"/>
    </sheetView>
  </sheetViews>
  <sheetFormatPr baseColWidth="10" defaultRowHeight="16" x14ac:dyDescent="0.2"/>
  <cols>
    <col min="1" max="2" width="12.5" style="3" bestFit="1" customWidth="1"/>
    <col min="3" max="4" width="10.83203125" style="3"/>
    <col min="5" max="5" width="11.6640625" style="3" bestFit="1" customWidth="1"/>
    <col min="6" max="8" width="11.5" style="3" bestFit="1" customWidth="1"/>
    <col min="9" max="16384" width="10.83203125" style="3"/>
  </cols>
  <sheetData>
    <row r="1" spans="1:8" x14ac:dyDescent="0.2">
      <c r="A1" s="3" t="s">
        <v>4</v>
      </c>
      <c r="B1" s="2">
        <v>0.2</v>
      </c>
      <c r="D1" s="3" t="s">
        <v>0</v>
      </c>
      <c r="E1" s="3" t="s">
        <v>5</v>
      </c>
      <c r="F1" s="3" t="s">
        <v>6</v>
      </c>
      <c r="G1" s="3" t="s">
        <v>7</v>
      </c>
      <c r="H1" s="3" t="s">
        <v>5</v>
      </c>
    </row>
    <row r="2" spans="1:8" x14ac:dyDescent="0.2">
      <c r="A2" s="3" t="s">
        <v>3</v>
      </c>
      <c r="B2" s="14">
        <v>10000</v>
      </c>
      <c r="D2" s="3">
        <v>1</v>
      </c>
      <c r="E2" s="14">
        <f>-PMT($B$1,$D$6,$B$2)</f>
        <v>3343.7970328961514</v>
      </c>
      <c r="F2" s="14">
        <f>-IPMT($B$1,D2,$D$6,$B$2)</f>
        <v>2000</v>
      </c>
      <c r="G2" s="14">
        <f>-PPMT($B$1,D2,$D$6,$B$2)</f>
        <v>1343.7970328961514</v>
      </c>
      <c r="H2" s="14">
        <f>F2+G2</f>
        <v>3343.7970328961514</v>
      </c>
    </row>
    <row r="3" spans="1:8" x14ac:dyDescent="0.2">
      <c r="D3" s="3">
        <v>2</v>
      </c>
      <c r="E3" s="14">
        <f t="shared" ref="E3:E6" si="0">-PMT($B$1,$D$6,$B$2)</f>
        <v>3343.7970328961514</v>
      </c>
      <c r="F3" s="14">
        <f t="shared" ref="F3:F6" si="1">-IPMT($B$1,D3,$D$6,$B$2)</f>
        <v>1731.2405934207695</v>
      </c>
      <c r="G3" s="14">
        <f t="shared" ref="G3:G6" si="2">-PPMT($B$1,D3,$D$6,$B$2)</f>
        <v>1612.5564394753819</v>
      </c>
      <c r="H3" s="14">
        <f t="shared" ref="H3:H6" si="3">F3+G3</f>
        <v>3343.7970328961514</v>
      </c>
    </row>
    <row r="4" spans="1:8" x14ac:dyDescent="0.2">
      <c r="D4" s="3">
        <v>3</v>
      </c>
      <c r="E4" s="14">
        <f t="shared" si="0"/>
        <v>3343.7970328961514</v>
      </c>
      <c r="F4" s="14">
        <f t="shared" si="1"/>
        <v>1408.7293055256935</v>
      </c>
      <c r="G4" s="14">
        <f t="shared" si="2"/>
        <v>1935.067727370458</v>
      </c>
      <c r="H4" s="14">
        <f t="shared" si="3"/>
        <v>3343.7970328961514</v>
      </c>
    </row>
    <row r="5" spans="1:8" x14ac:dyDescent="0.2">
      <c r="D5" s="3">
        <v>4</v>
      </c>
      <c r="E5" s="14">
        <f t="shared" si="0"/>
        <v>3343.7970328961514</v>
      </c>
      <c r="F5" s="14">
        <f t="shared" si="1"/>
        <v>1021.7157600516017</v>
      </c>
      <c r="G5" s="14">
        <f t="shared" si="2"/>
        <v>2322.0812728445494</v>
      </c>
      <c r="H5" s="14">
        <f t="shared" si="3"/>
        <v>3343.797032896151</v>
      </c>
    </row>
    <row r="6" spans="1:8" x14ac:dyDescent="0.2">
      <c r="D6" s="3">
        <v>5</v>
      </c>
      <c r="E6" s="14">
        <f t="shared" si="0"/>
        <v>3343.7970328961514</v>
      </c>
      <c r="F6" s="14">
        <f t="shared" si="1"/>
        <v>557.29950548269187</v>
      </c>
      <c r="G6" s="14">
        <f t="shared" si="2"/>
        <v>2786.4975274134595</v>
      </c>
      <c r="H6" s="14">
        <f t="shared" si="3"/>
        <v>3343.7970328961514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BC9788-6037-8E4D-A803-DD28424B7D4D}">
  <dimension ref="A1:F11"/>
  <sheetViews>
    <sheetView zoomScale="170" workbookViewId="0">
      <selection activeCell="E9" sqref="E9"/>
    </sheetView>
  </sheetViews>
  <sheetFormatPr baseColWidth="10" defaultRowHeight="16" x14ac:dyDescent="0.2"/>
  <cols>
    <col min="1" max="4" width="10.83203125" style="3"/>
    <col min="5" max="5" width="12.1640625" style="3" bestFit="1" customWidth="1"/>
    <col min="6" max="6" width="16" style="3" bestFit="1" customWidth="1"/>
    <col min="7" max="16384" width="10.83203125" style="3"/>
  </cols>
  <sheetData>
    <row r="1" spans="1:6" x14ac:dyDescent="0.2">
      <c r="A1" s="6" t="s">
        <v>2</v>
      </c>
      <c r="B1" s="8">
        <v>0.2</v>
      </c>
      <c r="C1" s="6"/>
      <c r="D1" s="6" t="s">
        <v>0</v>
      </c>
      <c r="E1" s="6" t="s">
        <v>8</v>
      </c>
      <c r="F1" s="6"/>
    </row>
    <row r="2" spans="1:6" x14ac:dyDescent="0.2">
      <c r="A2" s="6"/>
      <c r="B2" s="6"/>
      <c r="C2" s="6"/>
      <c r="D2" s="6">
        <v>0</v>
      </c>
      <c r="E2" s="9">
        <v>-1500</v>
      </c>
      <c r="F2" s="11"/>
    </row>
    <row r="3" spans="1:6" x14ac:dyDescent="0.2">
      <c r="A3" s="6"/>
      <c r="B3" s="6"/>
      <c r="C3" s="6"/>
      <c r="D3" s="6">
        <v>1</v>
      </c>
      <c r="E3" s="9">
        <v>550</v>
      </c>
      <c r="F3" s="11"/>
    </row>
    <row r="4" spans="1:6" x14ac:dyDescent="0.2">
      <c r="A4" s="6"/>
      <c r="B4" s="6"/>
      <c r="C4" s="6"/>
      <c r="D4" s="6">
        <v>2</v>
      </c>
      <c r="E4" s="9">
        <v>600</v>
      </c>
      <c r="F4" s="11"/>
    </row>
    <row r="5" spans="1:6" x14ac:dyDescent="0.2">
      <c r="A5" s="6"/>
      <c r="B5" s="6"/>
      <c r="C5" s="6"/>
      <c r="D5" s="6">
        <v>3</v>
      </c>
      <c r="E5" s="9">
        <v>700</v>
      </c>
      <c r="F5" s="11"/>
    </row>
    <row r="6" spans="1:6" x14ac:dyDescent="0.2">
      <c r="A6" s="6"/>
      <c r="B6" s="6"/>
      <c r="C6" s="6"/>
      <c r="D6" s="6">
        <v>4</v>
      </c>
      <c r="E6" s="9">
        <v>400</v>
      </c>
      <c r="F6" s="11"/>
    </row>
    <row r="7" spans="1:6" x14ac:dyDescent="0.2">
      <c r="A7" s="6"/>
      <c r="B7" s="6"/>
      <c r="C7" s="6"/>
      <c r="D7" s="6">
        <v>5</v>
      </c>
      <c r="E7" s="9">
        <v>500</v>
      </c>
      <c r="F7" s="11"/>
    </row>
    <row r="8" spans="1:6" x14ac:dyDescent="0.2">
      <c r="E8" s="12"/>
      <c r="F8" s="13"/>
    </row>
    <row r="9" spans="1:6" x14ac:dyDescent="0.2">
      <c r="E9" s="12">
        <f>NPV(B1,E3:E7)+E2</f>
        <v>173.9326131687244</v>
      </c>
      <c r="F9" s="13" t="s">
        <v>9</v>
      </c>
    </row>
    <row r="11" spans="1:6" x14ac:dyDescent="0.2">
      <c r="E11" s="17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3C63A9-7A5C-B04A-9609-36F36C36DFD7}">
  <dimension ref="A1:F11"/>
  <sheetViews>
    <sheetView zoomScale="167" workbookViewId="0">
      <selection activeCell="E11" sqref="E11"/>
    </sheetView>
  </sheetViews>
  <sheetFormatPr baseColWidth="10" defaultRowHeight="16" x14ac:dyDescent="0.2"/>
  <cols>
    <col min="1" max="4" width="10.83203125" style="3"/>
    <col min="5" max="5" width="12.1640625" style="3" bestFit="1" customWidth="1"/>
    <col min="6" max="6" width="20.1640625" style="3" bestFit="1" customWidth="1"/>
    <col min="7" max="16384" width="10.83203125" style="3"/>
  </cols>
  <sheetData>
    <row r="1" spans="1:6" x14ac:dyDescent="0.2">
      <c r="A1" s="6" t="s">
        <v>11</v>
      </c>
      <c r="B1" s="10">
        <v>0.2</v>
      </c>
      <c r="C1" s="6"/>
      <c r="D1" s="6" t="s">
        <v>0</v>
      </c>
      <c r="E1" s="6" t="s">
        <v>8</v>
      </c>
    </row>
    <row r="2" spans="1:6" x14ac:dyDescent="0.2">
      <c r="A2" s="6"/>
      <c r="B2" s="6"/>
      <c r="C2" s="6"/>
      <c r="D2" s="6">
        <v>0</v>
      </c>
      <c r="E2" s="9">
        <v>-1500</v>
      </c>
    </row>
    <row r="3" spans="1:6" x14ac:dyDescent="0.2">
      <c r="A3" s="6"/>
      <c r="B3" s="6"/>
      <c r="C3" s="6"/>
      <c r="D3" s="6">
        <v>1</v>
      </c>
      <c r="E3" s="9">
        <v>550</v>
      </c>
    </row>
    <row r="4" spans="1:6" x14ac:dyDescent="0.2">
      <c r="A4" s="6"/>
      <c r="B4" s="6"/>
      <c r="C4" s="6"/>
      <c r="D4" s="6">
        <v>2</v>
      </c>
      <c r="E4" s="9">
        <v>600</v>
      </c>
    </row>
    <row r="5" spans="1:6" x14ac:dyDescent="0.2">
      <c r="A5" s="6"/>
      <c r="B5" s="6"/>
      <c r="C5" s="6"/>
      <c r="D5" s="6">
        <v>3</v>
      </c>
      <c r="E5" s="9">
        <v>700</v>
      </c>
    </row>
    <row r="6" spans="1:6" x14ac:dyDescent="0.2">
      <c r="A6" s="6"/>
      <c r="B6" s="6"/>
      <c r="C6" s="6"/>
      <c r="D6" s="6">
        <v>4</v>
      </c>
      <c r="E6" s="9">
        <v>400</v>
      </c>
    </row>
    <row r="7" spans="1:6" x14ac:dyDescent="0.2">
      <c r="A7" s="6"/>
      <c r="B7" s="6"/>
      <c r="C7" s="6"/>
      <c r="D7" s="6">
        <v>5</v>
      </c>
      <c r="E7" s="9">
        <v>500</v>
      </c>
    </row>
    <row r="8" spans="1:6" x14ac:dyDescent="0.2">
      <c r="E8" s="18">
        <f>IRR(E2:E7)</f>
        <v>0.25337194021913811</v>
      </c>
      <c r="F8" s="3" t="s">
        <v>10</v>
      </c>
    </row>
    <row r="11" spans="1:6" x14ac:dyDescent="0.2">
      <c r="E11" s="7">
        <f>IRR(E2:E7)</f>
        <v>0.25337194021913811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51548B-1A61-9548-8BCE-616264167A16}">
  <dimension ref="B1:D7"/>
  <sheetViews>
    <sheetView zoomScale="200" workbookViewId="0">
      <selection activeCell="D7" sqref="D7"/>
    </sheetView>
  </sheetViews>
  <sheetFormatPr baseColWidth="10" defaultRowHeight="16" x14ac:dyDescent="0.2"/>
  <cols>
    <col min="1" max="16384" width="10.83203125" style="3"/>
  </cols>
  <sheetData>
    <row r="1" spans="2:4" x14ac:dyDescent="0.2">
      <c r="C1" s="3" t="s">
        <v>12</v>
      </c>
      <c r="D1" s="3" t="s">
        <v>13</v>
      </c>
    </row>
    <row r="2" spans="2:4" x14ac:dyDescent="0.2">
      <c r="C2" s="3">
        <v>3</v>
      </c>
      <c r="D2" s="3">
        <v>-20</v>
      </c>
    </row>
    <row r="3" spans="2:4" x14ac:dyDescent="0.2">
      <c r="C3" s="3">
        <v>3.1</v>
      </c>
      <c r="D3" s="3">
        <v>0</v>
      </c>
    </row>
    <row r="4" spans="2:4" x14ac:dyDescent="0.2">
      <c r="C4" s="3">
        <v>3.2</v>
      </c>
      <c r="D4" s="3">
        <v>12</v>
      </c>
    </row>
    <row r="5" spans="2:4" x14ac:dyDescent="0.2">
      <c r="C5" s="3">
        <v>3.3</v>
      </c>
      <c r="D5" s="3">
        <v>25</v>
      </c>
    </row>
    <row r="6" spans="2:4" x14ac:dyDescent="0.2">
      <c r="C6" s="3">
        <v>3.4</v>
      </c>
      <c r="D6" s="3">
        <v>88</v>
      </c>
    </row>
    <row r="7" spans="2:4" x14ac:dyDescent="0.2">
      <c r="B7" s="3" t="s">
        <v>14</v>
      </c>
      <c r="C7" s="3">
        <f>VAR(C2:C6)</f>
        <v>2.4999999999999977E-2</v>
      </c>
      <c r="D7" s="3">
        <f>VAR(D2:D6)</f>
        <v>1677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32095-DA89-AE41-A83B-635658EC43C2}">
  <dimension ref="B12:K186"/>
  <sheetViews>
    <sheetView tabSelected="1" zoomScale="161" workbookViewId="0">
      <selection activeCell="F23" sqref="F23"/>
    </sheetView>
  </sheetViews>
  <sheetFormatPr baseColWidth="10" defaultRowHeight="16" x14ac:dyDescent="0.2"/>
  <cols>
    <col min="1" max="1" width="10.83203125" style="3"/>
    <col min="2" max="3" width="10.83203125" style="1"/>
    <col min="4" max="4" width="13.5" style="16" bestFit="1" customWidth="1"/>
    <col min="5" max="5" width="9.33203125" style="16" bestFit="1" customWidth="1"/>
    <col min="6" max="6" width="10.83203125" style="3"/>
    <col min="7" max="7" width="12.1640625" style="3" bestFit="1" customWidth="1"/>
    <col min="8" max="16384" width="10.83203125" style="3"/>
  </cols>
  <sheetData>
    <row r="12" spans="2:5" x14ac:dyDescent="0.2">
      <c r="B12" s="1" t="s">
        <v>15</v>
      </c>
      <c r="C12" s="1" t="s">
        <v>16</v>
      </c>
      <c r="D12" s="16" t="s">
        <v>19</v>
      </c>
      <c r="E12" s="16" t="s">
        <v>20</v>
      </c>
    </row>
    <row r="13" spans="2:5" x14ac:dyDescent="0.2">
      <c r="B13" s="4">
        <v>1507498.69</v>
      </c>
      <c r="C13" s="5">
        <v>5624</v>
      </c>
    </row>
    <row r="14" spans="2:5" x14ac:dyDescent="0.2">
      <c r="B14" s="4">
        <v>1512891.88</v>
      </c>
      <c r="C14" s="5">
        <v>5518</v>
      </c>
      <c r="D14" s="16">
        <f>(B14-B13)/B13</f>
        <v>3.5775752481748057E-3</v>
      </c>
      <c r="E14" s="16">
        <f>((C14/C13)-1)</f>
        <v>-1.8847795163584591E-2</v>
      </c>
    </row>
    <row r="15" spans="2:5" x14ac:dyDescent="0.2">
      <c r="B15" s="4">
        <v>1523108.49</v>
      </c>
      <c r="C15" s="5">
        <v>5595</v>
      </c>
      <c r="D15" s="16">
        <f t="shared" ref="D15:D78" si="0">(B15-B14)/B14</f>
        <v>6.7530337990842435E-3</v>
      </c>
      <c r="E15" s="16">
        <f t="shared" ref="E15:E78" si="1">((C15/C14)-1)</f>
        <v>1.3954331279449006E-2</v>
      </c>
    </row>
    <row r="16" spans="2:5" x14ac:dyDescent="0.2">
      <c r="B16" s="4">
        <v>1490676.82</v>
      </c>
      <c r="C16" s="5">
        <v>5782</v>
      </c>
      <c r="D16" s="16">
        <f t="shared" si="0"/>
        <v>-2.1293079391869141E-2</v>
      </c>
      <c r="E16" s="16">
        <f t="shared" si="1"/>
        <v>3.3422698838248444E-2</v>
      </c>
    </row>
    <row r="17" spans="2:11" x14ac:dyDescent="0.2">
      <c r="B17" s="4">
        <v>1470980.09</v>
      </c>
      <c r="C17" s="5">
        <v>5749</v>
      </c>
      <c r="D17" s="16">
        <f t="shared" si="0"/>
        <v>-1.3213279857668936E-2</v>
      </c>
      <c r="E17" s="16">
        <f t="shared" si="1"/>
        <v>-5.7073676928398598E-3</v>
      </c>
    </row>
    <row r="18" spans="2:11" x14ac:dyDescent="0.2">
      <c r="B18" s="4">
        <v>1473667.25</v>
      </c>
      <c r="C18" s="5">
        <v>5557</v>
      </c>
      <c r="D18" s="16">
        <f t="shared" si="0"/>
        <v>1.8267820334671669E-3</v>
      </c>
      <c r="E18" s="16">
        <f t="shared" si="1"/>
        <v>-3.3397112541311502E-2</v>
      </c>
    </row>
    <row r="19" spans="2:11" x14ac:dyDescent="0.2">
      <c r="B19" s="4">
        <v>1465975.32</v>
      </c>
      <c r="C19" s="5">
        <v>5391</v>
      </c>
      <c r="D19" s="16">
        <f t="shared" si="0"/>
        <v>-5.2195840003908178E-3</v>
      </c>
      <c r="E19" s="16">
        <f t="shared" si="1"/>
        <v>-2.9872233219362943E-2</v>
      </c>
      <c r="G19" s="3" t="s">
        <v>17</v>
      </c>
      <c r="H19" s="3">
        <f>COVAR(D14:D186,E14:E186)</f>
        <v>3.7912853787825583E-4</v>
      </c>
    </row>
    <row r="20" spans="2:11" x14ac:dyDescent="0.2">
      <c r="B20" s="4">
        <v>1427278.12</v>
      </c>
      <c r="C20" s="5">
        <v>5165</v>
      </c>
      <c r="D20" s="16">
        <f>(B20-B19)/B19</f>
        <v>-2.6396897322937162E-2</v>
      </c>
      <c r="E20" s="16">
        <f t="shared" si="1"/>
        <v>-4.1921721387497723E-2</v>
      </c>
      <c r="G20" s="3" t="s">
        <v>14</v>
      </c>
      <c r="H20" s="3">
        <f>VAR(D14:D186)</f>
        <v>5.1790890498883233E-4</v>
      </c>
    </row>
    <row r="21" spans="2:11" x14ac:dyDescent="0.2">
      <c r="B21" s="4">
        <v>1390772.78</v>
      </c>
      <c r="C21" s="5">
        <v>4930</v>
      </c>
      <c r="D21" s="16">
        <f t="shared" si="0"/>
        <v>-2.5576893170617707E-2</v>
      </c>
      <c r="E21" s="16">
        <f t="shared" si="1"/>
        <v>-4.5498547918683463E-2</v>
      </c>
    </row>
    <row r="22" spans="2:11" x14ac:dyDescent="0.2">
      <c r="B22" s="4">
        <v>1367248.83</v>
      </c>
      <c r="C22" s="5">
        <v>4761</v>
      </c>
      <c r="D22" s="16">
        <f t="shared" si="0"/>
        <v>-1.691430141449846E-2</v>
      </c>
      <c r="E22" s="16">
        <f t="shared" si="1"/>
        <v>-3.4279918864097314E-2</v>
      </c>
      <c r="G22" s="3" t="s">
        <v>18</v>
      </c>
      <c r="H22" s="3">
        <f>H19/H20</f>
        <v>0.73203710966589963</v>
      </c>
    </row>
    <row r="23" spans="2:11" x14ac:dyDescent="0.2">
      <c r="B23" s="4">
        <v>1357108.63</v>
      </c>
      <c r="C23" s="5">
        <v>4667</v>
      </c>
      <c r="D23" s="16">
        <f>(B23-B22)/B22</f>
        <v>-7.4164993068600287E-3</v>
      </c>
      <c r="E23" s="16">
        <f t="shared" si="1"/>
        <v>-1.9743751312749414E-2</v>
      </c>
    </row>
    <row r="24" spans="2:11" x14ac:dyDescent="0.2">
      <c r="B24" s="4">
        <v>1375541.27</v>
      </c>
      <c r="C24" s="5">
        <v>4498</v>
      </c>
      <c r="D24" s="16">
        <f t="shared" si="0"/>
        <v>1.3582287808456521E-2</v>
      </c>
      <c r="E24" s="16">
        <f t="shared" si="1"/>
        <v>-3.6211699164345412E-2</v>
      </c>
    </row>
    <row r="25" spans="2:11" x14ac:dyDescent="0.2">
      <c r="B25" s="4">
        <v>1358847.53</v>
      </c>
      <c r="C25" s="5">
        <v>4676</v>
      </c>
      <c r="D25" s="16">
        <f t="shared" si="0"/>
        <v>-1.2136124421770341E-2</v>
      </c>
      <c r="E25" s="16">
        <f t="shared" si="1"/>
        <v>3.9573143619386464E-2</v>
      </c>
    </row>
    <row r="26" spans="2:11" x14ac:dyDescent="0.2">
      <c r="B26" s="4">
        <v>1366535.22</v>
      </c>
      <c r="C26" s="5">
        <v>4775</v>
      </c>
      <c r="D26" s="16">
        <f t="shared" si="0"/>
        <v>5.6575074320515889E-3</v>
      </c>
      <c r="E26" s="16">
        <f t="shared" si="1"/>
        <v>2.117194183062443E-2</v>
      </c>
    </row>
    <row r="27" spans="2:11" x14ac:dyDescent="0.2">
      <c r="B27" s="4">
        <v>1345301.35</v>
      </c>
      <c r="C27" s="5">
        <v>4977</v>
      </c>
      <c r="D27" s="16">
        <f t="shared" si="0"/>
        <v>-1.553847254664968E-2</v>
      </c>
      <c r="E27" s="16">
        <f t="shared" si="1"/>
        <v>4.2303664921465867E-2</v>
      </c>
    </row>
    <row r="28" spans="2:11" x14ac:dyDescent="0.2">
      <c r="B28" s="4">
        <v>1296947.08</v>
      </c>
      <c r="C28" s="5">
        <v>4959</v>
      </c>
      <c r="D28" s="16">
        <f t="shared" si="0"/>
        <v>-3.594307699163464E-2</v>
      </c>
      <c r="E28" s="16">
        <f t="shared" si="1"/>
        <v>-3.6166365280289048E-3</v>
      </c>
    </row>
    <row r="29" spans="2:11" x14ac:dyDescent="0.2">
      <c r="B29" s="4">
        <v>1273847</v>
      </c>
      <c r="C29" s="5">
        <v>4723</v>
      </c>
      <c r="D29" s="16">
        <f t="shared" si="0"/>
        <v>-1.7811119941763601E-2</v>
      </c>
      <c r="E29" s="16">
        <f t="shared" si="1"/>
        <v>-4.7590239967735481E-2</v>
      </c>
      <c r="J29" s="4"/>
    </row>
    <row r="30" spans="2:11" x14ac:dyDescent="0.2">
      <c r="B30" s="4">
        <v>1257356.8600000001</v>
      </c>
      <c r="C30" s="5">
        <v>4516</v>
      </c>
      <c r="D30" s="16">
        <f t="shared" si="0"/>
        <v>-1.2945149613729041E-2</v>
      </c>
      <c r="E30" s="16">
        <f t="shared" si="1"/>
        <v>-4.3828075375820452E-2</v>
      </c>
      <c r="J30" s="4"/>
      <c r="K30" s="15"/>
    </row>
    <row r="31" spans="2:11" x14ac:dyDescent="0.2">
      <c r="B31" s="4">
        <v>1247649.18</v>
      </c>
      <c r="C31" s="5">
        <v>4461</v>
      </c>
      <c r="D31" s="16">
        <f t="shared" si="0"/>
        <v>-7.7207038899045465E-3</v>
      </c>
      <c r="E31" s="16">
        <f t="shared" si="1"/>
        <v>-1.2178919397697108E-2</v>
      </c>
    </row>
    <row r="32" spans="2:11" x14ac:dyDescent="0.2">
      <c r="B32" s="4">
        <v>1221074.76</v>
      </c>
      <c r="C32" s="5">
        <v>4430</v>
      </c>
      <c r="D32" s="16">
        <f t="shared" si="0"/>
        <v>-2.129959320776368E-2</v>
      </c>
      <c r="E32" s="16">
        <f t="shared" si="1"/>
        <v>-6.9491145483076E-3</v>
      </c>
    </row>
    <row r="33" spans="2:5" x14ac:dyDescent="0.2">
      <c r="B33" s="4">
        <v>1211941.1599999999</v>
      </c>
      <c r="C33" s="5">
        <v>4235</v>
      </c>
      <c r="D33" s="16">
        <f t="shared" si="0"/>
        <v>-7.4799678932026183E-3</v>
      </c>
      <c r="E33" s="16">
        <f t="shared" si="1"/>
        <v>-4.4018058690744932E-2</v>
      </c>
    </row>
    <row r="34" spans="2:5" x14ac:dyDescent="0.2">
      <c r="B34" s="4">
        <v>1215163.8500000001</v>
      </c>
      <c r="C34" s="5">
        <v>4285</v>
      </c>
      <c r="D34" s="16">
        <f t="shared" si="0"/>
        <v>2.6591142428071153E-3</v>
      </c>
      <c r="E34" s="16">
        <f t="shared" si="1"/>
        <v>1.1806375442739103E-2</v>
      </c>
    </row>
    <row r="35" spans="2:5" x14ac:dyDescent="0.2">
      <c r="B35" s="4">
        <v>1240523.77</v>
      </c>
      <c r="C35" s="5">
        <v>4438</v>
      </c>
      <c r="D35" s="16">
        <f t="shared" si="0"/>
        <v>2.0869547756872397E-2</v>
      </c>
      <c r="E35" s="16">
        <f t="shared" si="1"/>
        <v>3.5705950991832047E-2</v>
      </c>
    </row>
    <row r="36" spans="2:5" x14ac:dyDescent="0.2">
      <c r="B36" s="4">
        <v>1262887.1299999999</v>
      </c>
      <c r="C36" s="5">
        <v>4669</v>
      </c>
      <c r="D36" s="16">
        <f t="shared" si="0"/>
        <v>1.802735307522553E-2</v>
      </c>
      <c r="E36" s="16">
        <f t="shared" si="1"/>
        <v>5.2050473186119772E-2</v>
      </c>
    </row>
    <row r="37" spans="2:5" x14ac:dyDescent="0.2">
      <c r="B37" s="4">
        <v>1290571.3899999999</v>
      </c>
      <c r="C37" s="5">
        <v>4724</v>
      </c>
      <c r="D37" s="16">
        <f t="shared" si="0"/>
        <v>2.1921404805194278E-2</v>
      </c>
      <c r="E37" s="16">
        <f t="shared" si="1"/>
        <v>1.1779824373527426E-2</v>
      </c>
    </row>
    <row r="38" spans="2:5" x14ac:dyDescent="0.2">
      <c r="B38" s="4">
        <v>1264477.6299999999</v>
      </c>
      <c r="C38" s="5">
        <v>4868</v>
      </c>
      <c r="D38" s="16">
        <f t="shared" si="0"/>
        <v>-2.021876527109439E-2</v>
      </c>
      <c r="E38" s="16">
        <f t="shared" si="1"/>
        <v>3.0482641828958545E-2</v>
      </c>
    </row>
    <row r="39" spans="2:5" x14ac:dyDescent="0.2">
      <c r="B39" s="4">
        <v>1279862.72</v>
      </c>
      <c r="C39" s="5">
        <v>4645</v>
      </c>
      <c r="D39" s="16">
        <f t="shared" si="0"/>
        <v>1.2167150794118901E-2</v>
      </c>
      <c r="E39" s="16">
        <f t="shared" si="1"/>
        <v>-4.5809367296631098E-2</v>
      </c>
    </row>
    <row r="40" spans="2:5" x14ac:dyDescent="0.2">
      <c r="B40" s="4">
        <v>1305898.74</v>
      </c>
      <c r="C40" s="5">
        <v>4697</v>
      </c>
      <c r="D40" s="16">
        <f t="shared" si="0"/>
        <v>2.0342822392701632E-2</v>
      </c>
      <c r="E40" s="16">
        <f t="shared" si="1"/>
        <v>1.1194833153928885E-2</v>
      </c>
    </row>
    <row r="41" spans="2:5" x14ac:dyDescent="0.2">
      <c r="B41" s="4">
        <v>1288330.51</v>
      </c>
      <c r="C41" s="5">
        <v>4682</v>
      </c>
      <c r="D41" s="16">
        <f t="shared" si="0"/>
        <v>-1.3452980282376244E-2</v>
      </c>
      <c r="E41" s="16">
        <f t="shared" si="1"/>
        <v>-3.1935277836917519E-3</v>
      </c>
    </row>
    <row r="42" spans="2:5" x14ac:dyDescent="0.2">
      <c r="B42" s="4">
        <v>1302028.52</v>
      </c>
      <c r="C42" s="5">
        <v>4461</v>
      </c>
      <c r="D42" s="16">
        <f t="shared" si="0"/>
        <v>1.0632372588925189E-2</v>
      </c>
      <c r="E42" s="16">
        <f t="shared" si="1"/>
        <v>-4.7202050405809493E-2</v>
      </c>
    </row>
    <row r="43" spans="2:5" x14ac:dyDescent="0.2">
      <c r="B43" s="4">
        <v>1336587.04</v>
      </c>
      <c r="C43" s="5">
        <v>4391</v>
      </c>
      <c r="D43" s="16">
        <f t="shared" si="0"/>
        <v>2.6542060691573804E-2</v>
      </c>
      <c r="E43" s="16">
        <f t="shared" si="1"/>
        <v>-1.5691548980049319E-2</v>
      </c>
    </row>
    <row r="44" spans="2:5" x14ac:dyDescent="0.2">
      <c r="B44" s="4">
        <v>1374057.4</v>
      </c>
      <c r="C44" s="5">
        <v>4622</v>
      </c>
      <c r="D44" s="16">
        <f t="shared" si="0"/>
        <v>2.8034358316088318E-2</v>
      </c>
      <c r="E44" s="16">
        <f t="shared" si="1"/>
        <v>5.2607606467774959E-2</v>
      </c>
    </row>
    <row r="45" spans="2:5" x14ac:dyDescent="0.2">
      <c r="B45" s="4">
        <v>1412354.66</v>
      </c>
      <c r="C45" s="5">
        <v>4859</v>
      </c>
      <c r="D45" s="16">
        <f t="shared" si="0"/>
        <v>2.7871659510003012E-2</v>
      </c>
      <c r="E45" s="16">
        <f t="shared" si="1"/>
        <v>5.1276503678061358E-2</v>
      </c>
    </row>
    <row r="46" spans="2:5" x14ac:dyDescent="0.2">
      <c r="B46" s="4">
        <v>1419305.29</v>
      </c>
      <c r="C46" s="5">
        <v>5089</v>
      </c>
      <c r="D46" s="16">
        <f t="shared" si="0"/>
        <v>4.9213063806509633E-3</v>
      </c>
      <c r="E46" s="16">
        <f t="shared" si="1"/>
        <v>4.7334842560197599E-2</v>
      </c>
    </row>
    <row r="47" spans="2:5" x14ac:dyDescent="0.2">
      <c r="B47" s="4">
        <v>1462283.2</v>
      </c>
      <c r="C47" s="5">
        <v>5150</v>
      </c>
      <c r="D47" s="16">
        <f t="shared" si="0"/>
        <v>3.0280948223619961E-2</v>
      </c>
      <c r="E47" s="16">
        <f t="shared" si="1"/>
        <v>1.1986637846335135E-2</v>
      </c>
    </row>
    <row r="48" spans="2:5" x14ac:dyDescent="0.2">
      <c r="B48" s="4">
        <v>1514272.54</v>
      </c>
      <c r="C48" s="5">
        <v>5421</v>
      </c>
      <c r="D48" s="16">
        <f t="shared" si="0"/>
        <v>3.5553537098696124E-2</v>
      </c>
      <c r="E48" s="16">
        <f t="shared" si="1"/>
        <v>5.2621359223300912E-2</v>
      </c>
    </row>
    <row r="49" spans="2:5" x14ac:dyDescent="0.2">
      <c r="B49" s="4">
        <v>1561416.08</v>
      </c>
      <c r="C49" s="5">
        <v>5494</v>
      </c>
      <c r="D49" s="16">
        <f t="shared" si="0"/>
        <v>3.1132797270430616E-2</v>
      </c>
      <c r="E49" s="16">
        <f t="shared" si="1"/>
        <v>1.346615015679764E-2</v>
      </c>
    </row>
    <row r="50" spans="2:5" x14ac:dyDescent="0.2">
      <c r="B50" s="4">
        <v>1579675.66</v>
      </c>
      <c r="C50" s="5">
        <v>5743</v>
      </c>
      <c r="D50" s="16">
        <f t="shared" si="0"/>
        <v>1.169424359969435E-2</v>
      </c>
      <c r="E50" s="16">
        <f t="shared" si="1"/>
        <v>4.5322169639606891E-2</v>
      </c>
    </row>
    <row r="51" spans="2:5" x14ac:dyDescent="0.2">
      <c r="B51" s="4">
        <v>1579507.3</v>
      </c>
      <c r="C51" s="5">
        <v>6028</v>
      </c>
      <c r="D51" s="16">
        <f t="shared" si="0"/>
        <v>-1.0657884036769271E-4</v>
      </c>
      <c r="E51" s="16">
        <f t="shared" si="1"/>
        <v>4.9625631203203957E-2</v>
      </c>
    </row>
    <row r="52" spans="2:5" x14ac:dyDescent="0.2">
      <c r="B52" s="4">
        <v>1597125.42</v>
      </c>
      <c r="C52" s="5">
        <v>6283</v>
      </c>
      <c r="D52" s="16">
        <f t="shared" si="0"/>
        <v>1.1154187131645342E-2</v>
      </c>
      <c r="E52" s="16">
        <f t="shared" si="1"/>
        <v>4.2302587923025881E-2</v>
      </c>
    </row>
    <row r="53" spans="2:5" x14ac:dyDescent="0.2">
      <c r="B53" s="4">
        <v>1541822.8</v>
      </c>
      <c r="C53" s="5">
        <v>6533</v>
      </c>
      <c r="D53" s="16">
        <f t="shared" si="0"/>
        <v>-3.4626347628979495E-2</v>
      </c>
      <c r="E53" s="16">
        <f t="shared" si="1"/>
        <v>3.978990927900683E-2</v>
      </c>
    </row>
    <row r="54" spans="2:5" x14ac:dyDescent="0.2">
      <c r="B54" s="4">
        <v>1540700.01</v>
      </c>
      <c r="C54" s="5">
        <v>6277</v>
      </c>
      <c r="D54" s="16">
        <f t="shared" si="0"/>
        <v>-7.282224649940559E-4</v>
      </c>
      <c r="E54" s="16">
        <f t="shared" si="1"/>
        <v>-3.9185672738405009E-2</v>
      </c>
    </row>
    <row r="55" spans="2:5" x14ac:dyDescent="0.2">
      <c r="B55" s="4">
        <v>1514698.24</v>
      </c>
      <c r="C55" s="5">
        <v>6097</v>
      </c>
      <c r="D55" s="16">
        <f t="shared" si="0"/>
        <v>-1.6876594944657666E-2</v>
      </c>
      <c r="E55" s="16">
        <f t="shared" si="1"/>
        <v>-2.8676119165206293E-2</v>
      </c>
    </row>
    <row r="56" spans="2:5" x14ac:dyDescent="0.2">
      <c r="B56" s="4">
        <v>1490173.09</v>
      </c>
      <c r="C56" s="5">
        <v>5807</v>
      </c>
      <c r="D56" s="16">
        <f t="shared" si="0"/>
        <v>-1.6191442857951634E-2</v>
      </c>
      <c r="E56" s="16">
        <f t="shared" si="1"/>
        <v>-4.7564375922584889E-2</v>
      </c>
    </row>
    <row r="57" spans="2:5" x14ac:dyDescent="0.2">
      <c r="B57" s="4">
        <v>1522980.88</v>
      </c>
      <c r="C57" s="5">
        <v>5533</v>
      </c>
      <c r="D57" s="16">
        <f t="shared" si="0"/>
        <v>2.2016093445896143E-2</v>
      </c>
      <c r="E57" s="16">
        <f t="shared" si="1"/>
        <v>-4.7184432581367286E-2</v>
      </c>
    </row>
    <row r="58" spans="2:5" x14ac:dyDescent="0.2">
      <c r="B58" s="4">
        <v>1546154.72</v>
      </c>
      <c r="C58" s="5">
        <v>5464</v>
      </c>
      <c r="D58" s="16">
        <f t="shared" si="0"/>
        <v>1.5216106980936022E-2</v>
      </c>
      <c r="E58" s="16">
        <f t="shared" si="1"/>
        <v>-1.2470630760889168E-2</v>
      </c>
    </row>
    <row r="59" spans="2:5" x14ac:dyDescent="0.2">
      <c r="B59" s="4">
        <v>1503426.84</v>
      </c>
      <c r="C59" s="5">
        <v>5244</v>
      </c>
      <c r="D59" s="16">
        <f t="shared" si="0"/>
        <v>-2.7634931645133087E-2</v>
      </c>
      <c r="E59" s="16">
        <f t="shared" si="1"/>
        <v>-4.0263543191800921E-2</v>
      </c>
    </row>
    <row r="60" spans="2:5" x14ac:dyDescent="0.2">
      <c r="B60" s="4">
        <v>1492939.81</v>
      </c>
      <c r="C60" s="5">
        <v>5017</v>
      </c>
      <c r="D60" s="16">
        <f t="shared" si="0"/>
        <v>-6.9754175733619519E-3</v>
      </c>
      <c r="E60" s="16">
        <f t="shared" si="1"/>
        <v>-4.3287566742944317E-2</v>
      </c>
    </row>
    <row r="61" spans="2:5" x14ac:dyDescent="0.2">
      <c r="B61" s="4">
        <v>1515929.98</v>
      </c>
      <c r="C61" s="5">
        <v>4960</v>
      </c>
      <c r="D61" s="16">
        <f t="shared" si="0"/>
        <v>1.539926113967041E-2</v>
      </c>
      <c r="E61" s="16">
        <f t="shared" si="1"/>
        <v>-1.136137133745263E-2</v>
      </c>
    </row>
    <row r="62" spans="2:5" x14ac:dyDescent="0.2">
      <c r="B62" s="4">
        <v>1570888.25</v>
      </c>
      <c r="C62" s="5">
        <v>5203</v>
      </c>
      <c r="D62" s="16">
        <f t="shared" si="0"/>
        <v>3.625383145994647E-2</v>
      </c>
      <c r="E62" s="16">
        <f t="shared" si="1"/>
        <v>4.8991935483871041E-2</v>
      </c>
    </row>
    <row r="63" spans="2:5" x14ac:dyDescent="0.2">
      <c r="B63" s="4">
        <v>1615531.23</v>
      </c>
      <c r="C63" s="5">
        <v>5451</v>
      </c>
      <c r="D63" s="16">
        <f t="shared" si="0"/>
        <v>2.8418940685309715E-2</v>
      </c>
      <c r="E63" s="16">
        <f t="shared" si="1"/>
        <v>4.7664808764174449E-2</v>
      </c>
    </row>
    <row r="64" spans="2:5" x14ac:dyDescent="0.2">
      <c r="B64" s="4">
        <v>1611582.46</v>
      </c>
      <c r="C64" s="5">
        <v>5737</v>
      </c>
      <c r="D64" s="16">
        <f t="shared" si="0"/>
        <v>-2.4442548226071858E-3</v>
      </c>
      <c r="E64" s="16">
        <f t="shared" si="1"/>
        <v>5.2467437167492248E-2</v>
      </c>
    </row>
    <row r="65" spans="2:5" x14ac:dyDescent="0.2">
      <c r="B65" s="4">
        <v>1581180.12</v>
      </c>
      <c r="C65" s="5">
        <v>5915</v>
      </c>
      <c r="D65" s="16">
        <f t="shared" si="0"/>
        <v>-1.8864898790223773E-2</v>
      </c>
      <c r="E65" s="16">
        <f t="shared" si="1"/>
        <v>3.1026668990761674E-2</v>
      </c>
    </row>
    <row r="66" spans="2:5" x14ac:dyDescent="0.2">
      <c r="B66" s="4">
        <v>1595160.11</v>
      </c>
      <c r="C66" s="5">
        <v>5995</v>
      </c>
      <c r="D66" s="16">
        <f t="shared" si="0"/>
        <v>8.8414911262608021E-3</v>
      </c>
      <c r="E66" s="16">
        <f t="shared" si="1"/>
        <v>1.3524936601859716E-2</v>
      </c>
    </row>
    <row r="67" spans="2:5" x14ac:dyDescent="0.2">
      <c r="B67" s="4">
        <v>1652235.68</v>
      </c>
      <c r="C67" s="5">
        <v>6255</v>
      </c>
      <c r="D67" s="16">
        <f t="shared" si="0"/>
        <v>3.578046469579773E-2</v>
      </c>
      <c r="E67" s="16">
        <f t="shared" si="1"/>
        <v>4.3369474562135135E-2</v>
      </c>
    </row>
    <row r="68" spans="2:5" x14ac:dyDescent="0.2">
      <c r="B68" s="4">
        <v>1699493.99</v>
      </c>
      <c r="C68" s="5">
        <v>6584</v>
      </c>
      <c r="D68" s="16">
        <f t="shared" si="0"/>
        <v>2.8602644629971953E-2</v>
      </c>
      <c r="E68" s="16">
        <f t="shared" si="1"/>
        <v>5.2597921662669966E-2</v>
      </c>
    </row>
    <row r="69" spans="2:5" x14ac:dyDescent="0.2">
      <c r="B69" s="4">
        <v>1704108.46</v>
      </c>
      <c r="C69" s="5">
        <v>6864</v>
      </c>
      <c r="D69" s="16">
        <f t="shared" si="0"/>
        <v>2.715202305599193E-3</v>
      </c>
      <c r="E69" s="16">
        <f t="shared" si="1"/>
        <v>4.2527339003645137E-2</v>
      </c>
    </row>
    <row r="70" spans="2:5" x14ac:dyDescent="0.2">
      <c r="B70" s="4">
        <v>1664592.81</v>
      </c>
      <c r="C70" s="5">
        <v>7021</v>
      </c>
      <c r="D70" s="16">
        <f t="shared" si="0"/>
        <v>-2.3188459495119169E-2</v>
      </c>
      <c r="E70" s="16">
        <f t="shared" si="1"/>
        <v>2.2872960372960272E-2</v>
      </c>
    </row>
    <row r="71" spans="2:5" x14ac:dyDescent="0.2">
      <c r="B71" s="4">
        <v>1607587.14</v>
      </c>
      <c r="C71" s="5">
        <v>6744</v>
      </c>
      <c r="D71" s="16">
        <f t="shared" si="0"/>
        <v>-3.4246014795654534E-2</v>
      </c>
      <c r="E71" s="16">
        <f t="shared" si="1"/>
        <v>-3.9453069363338589E-2</v>
      </c>
    </row>
    <row r="72" spans="2:5" x14ac:dyDescent="0.2">
      <c r="B72" s="4">
        <v>1578190.12</v>
      </c>
      <c r="C72" s="5">
        <v>6467</v>
      </c>
      <c r="D72" s="16">
        <f t="shared" si="0"/>
        <v>-1.8286423963306764E-2</v>
      </c>
      <c r="E72" s="16">
        <f t="shared" si="1"/>
        <v>-4.1073546856465026E-2</v>
      </c>
    </row>
    <row r="73" spans="2:5" x14ac:dyDescent="0.2">
      <c r="B73" s="4">
        <v>1583753.62</v>
      </c>
      <c r="C73" s="5">
        <v>6246</v>
      </c>
      <c r="D73" s="16">
        <f t="shared" si="0"/>
        <v>3.525240672524296E-3</v>
      </c>
      <c r="E73" s="16">
        <f t="shared" si="1"/>
        <v>-3.4173496211535537E-2</v>
      </c>
    </row>
    <row r="74" spans="2:5" x14ac:dyDescent="0.2">
      <c r="B74" s="4">
        <v>1556280.3200000001</v>
      </c>
      <c r="C74" s="5">
        <v>6472</v>
      </c>
      <c r="D74" s="16">
        <f t="shared" si="0"/>
        <v>-1.7346953246427335E-2</v>
      </c>
      <c r="E74" s="16">
        <f t="shared" si="1"/>
        <v>3.6183157220621265E-2</v>
      </c>
    </row>
    <row r="75" spans="2:5" x14ac:dyDescent="0.2">
      <c r="B75" s="4">
        <v>1570010</v>
      </c>
      <c r="C75" s="5">
        <v>6218</v>
      </c>
      <c r="D75" s="16">
        <f t="shared" si="0"/>
        <v>8.822112458506148E-3</v>
      </c>
      <c r="E75" s="16">
        <f t="shared" si="1"/>
        <v>-3.9245982694684822E-2</v>
      </c>
    </row>
    <row r="76" spans="2:5" x14ac:dyDescent="0.2">
      <c r="B76" s="4">
        <v>1607195.33</v>
      </c>
      <c r="C76" s="5">
        <v>6469</v>
      </c>
      <c r="D76" s="16">
        <f t="shared" si="0"/>
        <v>2.3684772708454135E-2</v>
      </c>
      <c r="E76" s="16">
        <f t="shared" si="1"/>
        <v>4.0366677388227634E-2</v>
      </c>
    </row>
    <row r="77" spans="2:5" x14ac:dyDescent="0.2">
      <c r="B77" s="4">
        <v>1647781.84</v>
      </c>
      <c r="C77" s="5">
        <v>6575</v>
      </c>
      <c r="D77" s="16">
        <f t="shared" si="0"/>
        <v>2.5253003939477603E-2</v>
      </c>
      <c r="E77" s="16">
        <f t="shared" si="1"/>
        <v>1.6385840160766829E-2</v>
      </c>
    </row>
    <row r="78" spans="2:5" x14ac:dyDescent="0.2">
      <c r="B78" s="4">
        <v>1642007.7</v>
      </c>
      <c r="C78" s="5">
        <v>6735</v>
      </c>
      <c r="D78" s="16">
        <f t="shared" si="0"/>
        <v>-3.5041896080127513E-3</v>
      </c>
      <c r="E78" s="16">
        <f t="shared" si="1"/>
        <v>2.4334600760456349E-2</v>
      </c>
    </row>
    <row r="79" spans="2:5" x14ac:dyDescent="0.2">
      <c r="B79" s="4">
        <v>1631941.3</v>
      </c>
      <c r="C79" s="5">
        <v>6725</v>
      </c>
      <c r="D79" s="16">
        <f t="shared" ref="D79:D142" si="2">(B79-B78)/B78</f>
        <v>-6.1305437240031868E-3</v>
      </c>
      <c r="E79" s="16">
        <f t="shared" ref="E79:E142" si="3">((C79/C78)-1)</f>
        <v>-1.4847809948033142E-3</v>
      </c>
    </row>
    <row r="80" spans="2:5" x14ac:dyDescent="0.2">
      <c r="B80" s="4">
        <v>1684786.6</v>
      </c>
      <c r="C80" s="5">
        <v>6973</v>
      </c>
      <c r="D80" s="16">
        <f t="shared" si="2"/>
        <v>3.2381863244713545E-2</v>
      </c>
      <c r="E80" s="16">
        <f t="shared" si="3"/>
        <v>3.6877323420074326E-2</v>
      </c>
    </row>
    <row r="81" spans="2:5" x14ac:dyDescent="0.2">
      <c r="B81" s="4">
        <v>1728035.3</v>
      </c>
      <c r="C81" s="5">
        <v>7193</v>
      </c>
      <c r="D81" s="16">
        <f t="shared" si="2"/>
        <v>2.5670135315653597E-2</v>
      </c>
      <c r="E81" s="16">
        <f t="shared" si="3"/>
        <v>3.1550265309049141E-2</v>
      </c>
    </row>
    <row r="82" spans="2:5" x14ac:dyDescent="0.2">
      <c r="B82" s="4">
        <v>1718783.4</v>
      </c>
      <c r="C82" s="5">
        <v>7528</v>
      </c>
      <c r="D82" s="16">
        <f t="shared" si="2"/>
        <v>-5.3539994235072275E-3</v>
      </c>
      <c r="E82" s="16">
        <f t="shared" si="3"/>
        <v>4.6573057138884932E-2</v>
      </c>
    </row>
    <row r="83" spans="2:5" x14ac:dyDescent="0.2">
      <c r="B83" s="4">
        <v>1650044.3</v>
      </c>
      <c r="C83" s="5">
        <v>7552</v>
      </c>
      <c r="D83" s="16">
        <f t="shared" si="2"/>
        <v>-3.9992881011068564E-2</v>
      </c>
      <c r="E83" s="16">
        <f t="shared" si="3"/>
        <v>3.1880977683316214E-3</v>
      </c>
    </row>
    <row r="84" spans="2:5" x14ac:dyDescent="0.2">
      <c r="B84" s="4">
        <v>1608581.7</v>
      </c>
      <c r="C84" s="5">
        <v>7193</v>
      </c>
      <c r="D84" s="16">
        <f t="shared" si="2"/>
        <v>-2.5128173831454156E-2</v>
      </c>
      <c r="E84" s="16">
        <f t="shared" si="3"/>
        <v>-4.7537076271186418E-2</v>
      </c>
    </row>
    <row r="85" spans="2:5" x14ac:dyDescent="0.2">
      <c r="B85" s="4">
        <v>1662215.4</v>
      </c>
      <c r="C85" s="5">
        <v>6935</v>
      </c>
      <c r="D85" s="16">
        <f t="shared" si="2"/>
        <v>3.3342229368890593E-2</v>
      </c>
      <c r="E85" s="16">
        <f t="shared" si="3"/>
        <v>-3.5868205199499514E-2</v>
      </c>
    </row>
    <row r="86" spans="2:5" x14ac:dyDescent="0.2">
      <c r="B86" s="4">
        <v>1727239.5</v>
      </c>
      <c r="C86" s="5">
        <v>7298</v>
      </c>
      <c r="D86" s="16">
        <f t="shared" si="2"/>
        <v>3.9118937292964617E-2</v>
      </c>
      <c r="E86" s="16">
        <f t="shared" si="3"/>
        <v>5.2343186733958103E-2</v>
      </c>
    </row>
    <row r="87" spans="2:5" x14ac:dyDescent="0.2">
      <c r="B87" s="4">
        <v>1757229.2</v>
      </c>
      <c r="C87" s="5">
        <v>7660</v>
      </c>
      <c r="D87" s="16">
        <f t="shared" si="2"/>
        <v>1.7362791900023104E-2</v>
      </c>
      <c r="E87" s="16">
        <f t="shared" si="3"/>
        <v>4.9602630857769281E-2</v>
      </c>
    </row>
    <row r="88" spans="2:5" x14ac:dyDescent="0.2">
      <c r="B88" s="4">
        <v>1825353</v>
      </c>
      <c r="C88" s="5">
        <v>7985</v>
      </c>
      <c r="D88" s="16">
        <f t="shared" si="2"/>
        <v>3.8767737299152581E-2</v>
      </c>
      <c r="E88" s="16">
        <f t="shared" si="3"/>
        <v>4.2428198433420272E-2</v>
      </c>
    </row>
    <row r="89" spans="2:5" x14ac:dyDescent="0.2">
      <c r="B89" s="4">
        <v>1815754.7</v>
      </c>
      <c r="C89" s="5">
        <v>8405</v>
      </c>
      <c r="D89" s="16">
        <f t="shared" si="2"/>
        <v>-5.2583253759684E-3</v>
      </c>
      <c r="E89" s="16">
        <f t="shared" si="3"/>
        <v>5.2598622417031837E-2</v>
      </c>
    </row>
    <row r="90" spans="2:5" x14ac:dyDescent="0.2">
      <c r="B90" s="4">
        <v>1813565.7</v>
      </c>
      <c r="C90" s="5">
        <v>8136</v>
      </c>
      <c r="D90" s="16">
        <f t="shared" si="2"/>
        <v>-1.2055593192186148E-3</v>
      </c>
      <c r="E90" s="16">
        <f t="shared" si="3"/>
        <v>-3.200475907198097E-2</v>
      </c>
    </row>
    <row r="91" spans="2:5" x14ac:dyDescent="0.2">
      <c r="B91" s="4">
        <v>1903267.6</v>
      </c>
      <c r="C91" s="5">
        <v>8486</v>
      </c>
      <c r="D91" s="16">
        <f t="shared" si="2"/>
        <v>4.9461621379363392E-2</v>
      </c>
      <c r="E91" s="16">
        <f t="shared" si="3"/>
        <v>4.3018682399213359E-2</v>
      </c>
    </row>
    <row r="92" spans="2:5" x14ac:dyDescent="0.2">
      <c r="B92" s="4">
        <v>1903267.6</v>
      </c>
      <c r="C92" s="5">
        <v>8931</v>
      </c>
      <c r="D92" s="16">
        <f t="shared" si="2"/>
        <v>0</v>
      </c>
      <c r="E92" s="16">
        <f t="shared" si="3"/>
        <v>5.2439311807683353E-2</v>
      </c>
    </row>
    <row r="93" spans="2:5" x14ac:dyDescent="0.2">
      <c r="B93" s="4">
        <v>1999843.4</v>
      </c>
      <c r="C93" s="5">
        <v>9396</v>
      </c>
      <c r="D93" s="16">
        <f t="shared" si="2"/>
        <v>5.074210268697886E-2</v>
      </c>
      <c r="E93" s="16">
        <f t="shared" si="3"/>
        <v>5.2065838092038907E-2</v>
      </c>
    </row>
    <row r="94" spans="2:5" x14ac:dyDescent="0.2">
      <c r="B94" s="4">
        <v>2065114.3</v>
      </c>
      <c r="C94" s="5">
        <v>9638</v>
      </c>
      <c r="D94" s="16">
        <f t="shared" si="2"/>
        <v>3.2638005555835091E-2</v>
      </c>
      <c r="E94" s="16">
        <f t="shared" si="3"/>
        <v>2.575564069816938E-2</v>
      </c>
    </row>
    <row r="95" spans="2:5" x14ac:dyDescent="0.2">
      <c r="B95" s="4">
        <v>2065114.2</v>
      </c>
      <c r="C95" s="5">
        <v>10145</v>
      </c>
      <c r="D95" s="16">
        <f t="shared" si="2"/>
        <v>-4.8423469874346547E-8</v>
      </c>
      <c r="E95" s="16">
        <f t="shared" si="3"/>
        <v>5.2604274745797985E-2</v>
      </c>
    </row>
    <row r="96" spans="2:5" x14ac:dyDescent="0.2">
      <c r="B96" s="4">
        <v>2034213.43</v>
      </c>
      <c r="C96" s="5">
        <v>10678</v>
      </c>
      <c r="D96" s="16">
        <f t="shared" si="2"/>
        <v>-1.4963225762526847E-2</v>
      </c>
      <c r="E96" s="16">
        <f t="shared" si="3"/>
        <v>5.2538196155741845E-2</v>
      </c>
    </row>
    <row r="97" spans="2:5" x14ac:dyDescent="0.2">
      <c r="B97" s="4">
        <v>1995044.41</v>
      </c>
      <c r="C97" s="5">
        <v>10237</v>
      </c>
      <c r="D97" s="16">
        <f t="shared" si="2"/>
        <v>-1.9255118180986554E-2</v>
      </c>
      <c r="E97" s="16">
        <f t="shared" si="3"/>
        <v>-4.1299868889305147E-2</v>
      </c>
    </row>
    <row r="98" spans="2:5" x14ac:dyDescent="0.2">
      <c r="B98" s="4">
        <v>1993340.2</v>
      </c>
      <c r="C98" s="5">
        <v>10169</v>
      </c>
      <c r="D98" s="16">
        <f t="shared" si="2"/>
        <v>-8.5422158597460137E-4</v>
      </c>
      <c r="E98" s="16">
        <f t="shared" si="3"/>
        <v>-6.6425710657419534E-3</v>
      </c>
    </row>
    <row r="99" spans="2:5" x14ac:dyDescent="0.2">
      <c r="B99" s="4">
        <v>2011524.29</v>
      </c>
      <c r="C99" s="5">
        <v>10704</v>
      </c>
      <c r="D99" s="16">
        <f t="shared" si="2"/>
        <v>9.1224217521926679E-3</v>
      </c>
      <c r="E99" s="16">
        <f t="shared" si="3"/>
        <v>5.2610876192349387E-2</v>
      </c>
    </row>
    <row r="100" spans="2:5" x14ac:dyDescent="0.2">
      <c r="B100" s="4">
        <v>1961621.75</v>
      </c>
      <c r="C100" s="5">
        <v>11267</v>
      </c>
      <c r="D100" s="16">
        <f t="shared" si="2"/>
        <v>-2.4808320858009641E-2</v>
      </c>
      <c r="E100" s="16">
        <f t="shared" si="3"/>
        <v>5.2597159940209304E-2</v>
      </c>
    </row>
    <row r="101" spans="2:5" x14ac:dyDescent="0.2">
      <c r="B101" s="4">
        <v>1904324.24</v>
      </c>
      <c r="C101" s="5">
        <v>11606</v>
      </c>
      <c r="D101" s="16">
        <f t="shared" si="2"/>
        <v>-2.9209255046239169E-2</v>
      </c>
      <c r="E101" s="16">
        <f t="shared" si="3"/>
        <v>3.0087867222863274E-2</v>
      </c>
    </row>
    <row r="102" spans="2:5" x14ac:dyDescent="0.2">
      <c r="B102" s="4">
        <v>1941193.45</v>
      </c>
      <c r="C102" s="5">
        <v>11383</v>
      </c>
      <c r="D102" s="16">
        <f t="shared" si="2"/>
        <v>1.936078385474942E-2</v>
      </c>
      <c r="E102" s="16">
        <f t="shared" si="3"/>
        <v>-1.9214199551955913E-2</v>
      </c>
    </row>
    <row r="103" spans="2:5" x14ac:dyDescent="0.2">
      <c r="B103" s="4">
        <v>1933935.58</v>
      </c>
      <c r="C103" s="5">
        <v>11566</v>
      </c>
      <c r="D103" s="16">
        <f t="shared" si="2"/>
        <v>-3.7388700234898685E-3</v>
      </c>
      <c r="E103" s="16">
        <f t="shared" si="3"/>
        <v>1.6076605464288907E-2</v>
      </c>
    </row>
    <row r="104" spans="2:5" x14ac:dyDescent="0.2">
      <c r="B104" s="4">
        <v>1946086.23</v>
      </c>
      <c r="C104" s="5">
        <v>11016</v>
      </c>
      <c r="D104" s="16">
        <f t="shared" si="2"/>
        <v>6.2828618107330682E-3</v>
      </c>
      <c r="E104" s="16">
        <f t="shared" si="3"/>
        <v>-4.7553173093550005E-2</v>
      </c>
    </row>
    <row r="105" spans="2:5" x14ac:dyDescent="0.2">
      <c r="B105" s="4">
        <v>1952910.02</v>
      </c>
      <c r="C105" s="5">
        <v>10721</v>
      </c>
      <c r="D105" s="16">
        <f t="shared" si="2"/>
        <v>3.5064170820426786E-3</v>
      </c>
      <c r="E105" s="16">
        <f t="shared" si="3"/>
        <v>-2.67792302106028E-2</v>
      </c>
    </row>
    <row r="106" spans="2:5" x14ac:dyDescent="0.2">
      <c r="B106" s="4">
        <v>1901147.16</v>
      </c>
      <c r="C106" s="5">
        <v>10220</v>
      </c>
      <c r="D106" s="16">
        <f t="shared" si="2"/>
        <v>-2.650550177421902E-2</v>
      </c>
      <c r="E106" s="16">
        <f t="shared" si="3"/>
        <v>-4.6730715418337843E-2</v>
      </c>
    </row>
    <row r="107" spans="2:5" x14ac:dyDescent="0.2">
      <c r="B107" s="4">
        <v>1916194.06</v>
      </c>
      <c r="C107" s="5">
        <v>9734</v>
      </c>
      <c r="D107" s="16">
        <f t="shared" si="2"/>
        <v>7.9146424414615751E-3</v>
      </c>
      <c r="E107" s="16">
        <f t="shared" si="3"/>
        <v>-4.7553816046966735E-2</v>
      </c>
    </row>
    <row r="108" spans="2:5" x14ac:dyDescent="0.2">
      <c r="B108" s="4">
        <v>1911792.58</v>
      </c>
      <c r="C108" s="5">
        <v>9485</v>
      </c>
      <c r="D108" s="16">
        <f t="shared" si="2"/>
        <v>-2.29699073380907E-3</v>
      </c>
      <c r="E108" s="16">
        <f t="shared" si="3"/>
        <v>-2.5580439695911283E-2</v>
      </c>
    </row>
    <row r="109" spans="2:5" x14ac:dyDescent="0.2">
      <c r="B109" s="4">
        <v>1865027.51</v>
      </c>
      <c r="C109" s="5">
        <v>9231</v>
      </c>
      <c r="D109" s="16">
        <f t="shared" si="2"/>
        <v>-2.44613722687427E-2</v>
      </c>
      <c r="E109" s="16">
        <f t="shared" si="3"/>
        <v>-2.6779124934106502E-2</v>
      </c>
    </row>
    <row r="110" spans="2:5" x14ac:dyDescent="0.2">
      <c r="B110" s="4">
        <v>1809172.08</v>
      </c>
      <c r="C110" s="5">
        <v>8793</v>
      </c>
      <c r="D110" s="16">
        <f t="shared" si="2"/>
        <v>-2.9948850459583801E-2</v>
      </c>
      <c r="E110" s="16">
        <f t="shared" si="3"/>
        <v>-4.7448813779655485E-2</v>
      </c>
    </row>
    <row r="111" spans="2:5" x14ac:dyDescent="0.2">
      <c r="B111" s="4">
        <v>1841700.7</v>
      </c>
      <c r="C111" s="5">
        <v>8380</v>
      </c>
      <c r="D111" s="16">
        <f t="shared" si="2"/>
        <v>1.7979837495612844E-2</v>
      </c>
      <c r="E111" s="16">
        <f t="shared" si="3"/>
        <v>-4.6969180029568958E-2</v>
      </c>
    </row>
    <row r="112" spans="2:5" x14ac:dyDescent="0.2">
      <c r="B112" s="4">
        <v>1844907.3</v>
      </c>
      <c r="C112" s="5">
        <v>8236</v>
      </c>
      <c r="D112" s="16">
        <f t="shared" si="2"/>
        <v>1.7411080964459063E-3</v>
      </c>
      <c r="E112" s="16">
        <f t="shared" si="3"/>
        <v>-1.7183770883054894E-2</v>
      </c>
    </row>
    <row r="113" spans="2:5" x14ac:dyDescent="0.2">
      <c r="B113" s="4">
        <v>1822083.06</v>
      </c>
      <c r="C113" s="5">
        <v>8646</v>
      </c>
      <c r="D113" s="16">
        <f t="shared" si="2"/>
        <v>-1.2371483380221864E-2</v>
      </c>
      <c r="E113" s="16">
        <f t="shared" si="3"/>
        <v>4.9781447304516835E-2</v>
      </c>
    </row>
    <row r="114" spans="2:5" x14ac:dyDescent="0.2">
      <c r="B114" s="4">
        <v>1812843.11</v>
      </c>
      <c r="C114" s="5">
        <v>8953</v>
      </c>
      <c r="D114" s="16">
        <f t="shared" si="2"/>
        <v>-5.0710915450802516E-3</v>
      </c>
      <c r="E114" s="16">
        <f t="shared" si="3"/>
        <v>3.550774924820721E-2</v>
      </c>
    </row>
    <row r="115" spans="2:5" x14ac:dyDescent="0.2">
      <c r="B115" s="4">
        <v>1741353.7</v>
      </c>
      <c r="C115" s="5">
        <v>9390</v>
      </c>
      <c r="D115" s="16">
        <f t="shared" si="2"/>
        <v>-3.9434967982419696E-2</v>
      </c>
      <c r="E115" s="16">
        <f t="shared" si="3"/>
        <v>4.8810454596224684E-2</v>
      </c>
    </row>
    <row r="116" spans="2:5" x14ac:dyDescent="0.2">
      <c r="B116" s="4">
        <v>1753642.8</v>
      </c>
      <c r="C116" s="5">
        <v>9059</v>
      </c>
      <c r="D116" s="16">
        <f t="shared" si="2"/>
        <v>7.0572107206020775E-3</v>
      </c>
      <c r="E116" s="16">
        <f t="shared" si="3"/>
        <v>-3.5250266240681616E-2</v>
      </c>
    </row>
    <row r="117" spans="2:5" x14ac:dyDescent="0.2">
      <c r="B117" s="4">
        <v>1747078.6</v>
      </c>
      <c r="C117" s="5">
        <v>8861</v>
      </c>
      <c r="D117" s="16">
        <f t="shared" si="2"/>
        <v>-3.7431796258622072E-3</v>
      </c>
      <c r="E117" s="16">
        <f t="shared" si="3"/>
        <v>-2.1856717076940035E-2</v>
      </c>
    </row>
    <row r="118" spans="2:5" x14ac:dyDescent="0.2">
      <c r="B118" s="4">
        <v>1718350.1</v>
      </c>
      <c r="C118" s="5">
        <v>8812</v>
      </c>
      <c r="D118" s="16">
        <f t="shared" si="2"/>
        <v>-1.644373641804095E-2</v>
      </c>
      <c r="E118" s="16">
        <f t="shared" si="3"/>
        <v>-5.5298499040740134E-3</v>
      </c>
    </row>
    <row r="119" spans="2:5" x14ac:dyDescent="0.2">
      <c r="B119" s="4">
        <v>1718350.1</v>
      </c>
      <c r="C119" s="5">
        <v>8417</v>
      </c>
      <c r="D119" s="16">
        <f t="shared" si="2"/>
        <v>0</v>
      </c>
      <c r="E119" s="16">
        <f t="shared" si="3"/>
        <v>-4.4825238311393512E-2</v>
      </c>
    </row>
    <row r="120" spans="2:5" x14ac:dyDescent="0.2">
      <c r="B120" s="4">
        <v>1621343.3</v>
      </c>
      <c r="C120" s="5">
        <v>8517</v>
      </c>
      <c r="D120" s="16">
        <f t="shared" si="2"/>
        <v>-5.6453454974047516E-2</v>
      </c>
      <c r="E120" s="16">
        <f t="shared" si="3"/>
        <v>1.1880717595342816E-2</v>
      </c>
    </row>
    <row r="121" spans="2:5" x14ac:dyDescent="0.2">
      <c r="B121" s="4">
        <v>1612902</v>
      </c>
      <c r="C121" s="5">
        <v>8911</v>
      </c>
      <c r="D121" s="16">
        <f t="shared" si="2"/>
        <v>-5.2063619099052289E-3</v>
      </c>
      <c r="E121" s="16">
        <f t="shared" si="3"/>
        <v>4.6260420335799024E-2</v>
      </c>
    </row>
    <row r="122" spans="2:5" x14ac:dyDescent="0.2">
      <c r="B122" s="4">
        <v>1546845.4</v>
      </c>
      <c r="C122" s="5">
        <v>8726</v>
      </c>
      <c r="D122" s="16">
        <f t="shared" si="2"/>
        <v>-4.0955123125893632E-2</v>
      </c>
      <c r="E122" s="16">
        <f t="shared" si="3"/>
        <v>-2.0760857367298824E-2</v>
      </c>
    </row>
    <row r="123" spans="2:5" x14ac:dyDescent="0.2">
      <c r="B123" s="4">
        <v>1481938.41</v>
      </c>
      <c r="C123" s="5">
        <v>8332</v>
      </c>
      <c r="D123" s="16">
        <f t="shared" si="2"/>
        <v>-4.1960877279655737E-2</v>
      </c>
      <c r="E123" s="16">
        <f t="shared" si="3"/>
        <v>-4.5152418060967259E-2</v>
      </c>
    </row>
    <row r="124" spans="2:5" x14ac:dyDescent="0.2">
      <c r="B124" s="4">
        <v>1491927.69</v>
      </c>
      <c r="C124" s="5">
        <v>8715</v>
      </c>
      <c r="D124" s="16">
        <f t="shared" si="2"/>
        <v>6.7406849924350285E-3</v>
      </c>
      <c r="E124" s="16">
        <f t="shared" si="3"/>
        <v>4.596735477676428E-2</v>
      </c>
    </row>
    <row r="125" spans="2:5" x14ac:dyDescent="0.2">
      <c r="B125" s="4">
        <v>1466277.49</v>
      </c>
      <c r="C125" s="5">
        <v>8884</v>
      </c>
      <c r="D125" s="16">
        <f t="shared" si="2"/>
        <v>-1.7192656300922971E-2</v>
      </c>
      <c r="E125" s="16">
        <f t="shared" si="3"/>
        <v>1.9391853126792924E-2</v>
      </c>
    </row>
    <row r="126" spans="2:5" x14ac:dyDescent="0.2">
      <c r="B126" s="4">
        <v>1419453.46</v>
      </c>
      <c r="C126" s="5">
        <v>8483</v>
      </c>
      <c r="D126" s="16">
        <f t="shared" si="2"/>
        <v>-3.1933948600684055E-2</v>
      </c>
      <c r="E126" s="16">
        <f t="shared" si="3"/>
        <v>-4.5137325529040928E-2</v>
      </c>
    </row>
    <row r="127" spans="2:5" x14ac:dyDescent="0.2">
      <c r="B127" s="4">
        <v>1391025.41</v>
      </c>
      <c r="C127" s="5">
        <v>8304</v>
      </c>
      <c r="D127" s="16">
        <f t="shared" si="2"/>
        <v>-2.0027461837318742E-2</v>
      </c>
      <c r="E127" s="16">
        <f t="shared" si="3"/>
        <v>-2.1101025580572919E-2</v>
      </c>
    </row>
    <row r="128" spans="2:5" x14ac:dyDescent="0.2">
      <c r="B128" s="4">
        <v>1341578.79</v>
      </c>
      <c r="C128" s="5">
        <v>7980</v>
      </c>
      <c r="D128" s="16">
        <f t="shared" si="2"/>
        <v>-3.5546884797740597E-2</v>
      </c>
      <c r="E128" s="16">
        <f t="shared" si="3"/>
        <v>-3.9017341040462394E-2</v>
      </c>
    </row>
    <row r="129" spans="2:5" x14ac:dyDescent="0.2">
      <c r="B129" s="4">
        <v>1300812.77</v>
      </c>
      <c r="C129" s="5">
        <v>7640</v>
      </c>
      <c r="D129" s="16">
        <f t="shared" si="2"/>
        <v>-3.0386601445897946E-2</v>
      </c>
      <c r="E129" s="16">
        <f t="shared" si="3"/>
        <v>-4.260651629072687E-2</v>
      </c>
    </row>
    <row r="130" spans="2:5" x14ac:dyDescent="0.2">
      <c r="B130" s="4">
        <v>1270627.1100000001</v>
      </c>
      <c r="C130" s="5">
        <v>7420</v>
      </c>
      <c r="D130" s="16">
        <f t="shared" si="2"/>
        <v>-2.320523037300742E-2</v>
      </c>
      <c r="E130" s="16">
        <f t="shared" si="3"/>
        <v>-2.8795811518324554E-2</v>
      </c>
    </row>
    <row r="131" spans="2:5" x14ac:dyDescent="0.2">
      <c r="B131" s="4">
        <v>1229673.6000000001</v>
      </c>
      <c r="C131" s="5">
        <v>7106</v>
      </c>
      <c r="D131" s="16">
        <f t="shared" si="2"/>
        <v>-3.2230943034105425E-2</v>
      </c>
      <c r="E131" s="16">
        <f t="shared" si="3"/>
        <v>-4.2318059299191413E-2</v>
      </c>
    </row>
    <row r="132" spans="2:5" x14ac:dyDescent="0.2">
      <c r="B132" s="4">
        <v>1200100.3600000001</v>
      </c>
      <c r="C132" s="5">
        <v>6945</v>
      </c>
      <c r="D132" s="16">
        <f t="shared" si="2"/>
        <v>-2.404966651312998E-2</v>
      </c>
      <c r="E132" s="16">
        <f t="shared" si="3"/>
        <v>-2.2656909653813728E-2</v>
      </c>
    </row>
    <row r="133" spans="2:5" x14ac:dyDescent="0.2">
      <c r="B133" s="4">
        <v>1185421.8999999999</v>
      </c>
      <c r="C133" s="5">
        <v>7065</v>
      </c>
      <c r="D133" s="16">
        <f t="shared" si="2"/>
        <v>-1.2231027078435501E-2</v>
      </c>
      <c r="E133" s="16">
        <f t="shared" si="3"/>
        <v>1.7278617710583255E-2</v>
      </c>
    </row>
    <row r="134" spans="2:5" x14ac:dyDescent="0.2">
      <c r="B134" s="4">
        <v>1189857.9099999999</v>
      </c>
      <c r="C134" s="5">
        <v>7337</v>
      </c>
      <c r="D134" s="16">
        <f t="shared" si="2"/>
        <v>3.7421360276877033E-3</v>
      </c>
      <c r="E134" s="16">
        <f t="shared" si="3"/>
        <v>3.849964614295831E-2</v>
      </c>
    </row>
    <row r="135" spans="2:5" x14ac:dyDescent="0.2">
      <c r="B135" s="4">
        <v>1153679.68</v>
      </c>
      <c r="C135" s="5">
        <v>7197</v>
      </c>
      <c r="D135" s="16">
        <f t="shared" si="2"/>
        <v>-3.0405504469016794E-2</v>
      </c>
      <c r="E135" s="16">
        <f t="shared" si="3"/>
        <v>-1.9081368406705712E-2</v>
      </c>
    </row>
    <row r="136" spans="2:5" x14ac:dyDescent="0.2">
      <c r="B136" s="4">
        <v>1118117.98</v>
      </c>
      <c r="C136" s="5">
        <v>6868</v>
      </c>
      <c r="D136" s="16">
        <f t="shared" si="2"/>
        <v>-3.0824587289255155E-2</v>
      </c>
      <c r="E136" s="16">
        <f t="shared" si="3"/>
        <v>-4.5713491732666367E-2</v>
      </c>
    </row>
    <row r="137" spans="2:5" x14ac:dyDescent="0.2">
      <c r="B137" s="4">
        <v>1118912.05</v>
      </c>
      <c r="C137" s="5">
        <v>6813</v>
      </c>
      <c r="D137" s="16">
        <f t="shared" si="2"/>
        <v>7.1018444761979875E-4</v>
      </c>
      <c r="E137" s="16">
        <f t="shared" si="3"/>
        <v>-8.0081537565521721E-3</v>
      </c>
    </row>
    <row r="138" spans="2:5" x14ac:dyDescent="0.2">
      <c r="B138" s="4">
        <v>1116186.75</v>
      </c>
      <c r="C138" s="5">
        <v>6521</v>
      </c>
      <c r="D138" s="16">
        <f t="shared" si="2"/>
        <v>-2.4356695416767088E-3</v>
      </c>
      <c r="E138" s="16">
        <f t="shared" si="3"/>
        <v>-4.2859239688830209E-2</v>
      </c>
    </row>
    <row r="139" spans="2:5" x14ac:dyDescent="0.2">
      <c r="B139" s="4">
        <v>1068844.02</v>
      </c>
      <c r="C139" s="5">
        <v>6211</v>
      </c>
      <c r="D139" s="16">
        <f t="shared" si="2"/>
        <v>-4.2414703453521538E-2</v>
      </c>
      <c r="E139" s="16">
        <f t="shared" si="3"/>
        <v>-4.7538721055052857E-2</v>
      </c>
    </row>
    <row r="140" spans="2:5" x14ac:dyDescent="0.2">
      <c r="B140" s="4">
        <v>1028537.75</v>
      </c>
      <c r="C140" s="5">
        <v>5942</v>
      </c>
      <c r="D140" s="16">
        <f t="shared" si="2"/>
        <v>-3.7710151571040289E-2</v>
      </c>
      <c r="E140" s="16">
        <f t="shared" si="3"/>
        <v>-4.3310255997423885E-2</v>
      </c>
    </row>
    <row r="141" spans="2:5" x14ac:dyDescent="0.2">
      <c r="B141" s="4">
        <v>988120.63199999998</v>
      </c>
      <c r="C141" s="5">
        <v>5686</v>
      </c>
      <c r="D141" s="16">
        <f t="shared" si="2"/>
        <v>-3.9295706939293205E-2</v>
      </c>
      <c r="E141" s="16">
        <f t="shared" si="3"/>
        <v>-4.3083136990912152E-2</v>
      </c>
    </row>
    <row r="142" spans="2:5" x14ac:dyDescent="0.2">
      <c r="B142" s="4">
        <v>970412.85</v>
      </c>
      <c r="C142" s="5">
        <v>5579</v>
      </c>
      <c r="D142" s="16">
        <f t="shared" si="2"/>
        <v>-1.7920668212502221E-2</v>
      </c>
      <c r="E142" s="16">
        <f t="shared" si="3"/>
        <v>-1.8818149841716481E-2</v>
      </c>
    </row>
    <row r="143" spans="2:5" x14ac:dyDescent="0.2">
      <c r="B143" s="4">
        <v>973494.44700000004</v>
      </c>
      <c r="C143" s="5">
        <v>5627</v>
      </c>
      <c r="D143" s="16">
        <f t="shared" ref="D143:D186" si="4">(B143-B142)/B142</f>
        <v>3.1755525496185125E-3</v>
      </c>
      <c r="E143" s="16">
        <f t="shared" ref="E143:E186" si="5">((C143/C142)-1)</f>
        <v>8.6036924179959673E-3</v>
      </c>
    </row>
    <row r="144" spans="2:5" x14ac:dyDescent="0.2">
      <c r="B144" s="4">
        <v>938557.22</v>
      </c>
      <c r="C144" s="5">
        <v>5364</v>
      </c>
      <c r="D144" s="16">
        <f t="shared" si="4"/>
        <v>-3.588847076392216E-2</v>
      </c>
      <c r="E144" s="16">
        <f t="shared" si="5"/>
        <v>-4.6738937266749603E-2</v>
      </c>
    </row>
    <row r="145" spans="2:5" x14ac:dyDescent="0.2">
      <c r="B145" s="4">
        <v>926132.84600000002</v>
      </c>
      <c r="C145" s="5">
        <v>5462</v>
      </c>
      <c r="D145" s="16">
        <f t="shared" si="4"/>
        <v>-1.3237737385899555E-2</v>
      </c>
      <c r="E145" s="16">
        <f t="shared" si="5"/>
        <v>1.8269947800149122E-2</v>
      </c>
    </row>
    <row r="146" spans="2:5" x14ac:dyDescent="0.2">
      <c r="B146" s="4">
        <v>959840.35900000005</v>
      </c>
      <c r="C146" s="5">
        <v>5713</v>
      </c>
      <c r="D146" s="16">
        <f t="shared" si="4"/>
        <v>3.6395980496301321E-2</v>
      </c>
      <c r="E146" s="16">
        <f t="shared" si="5"/>
        <v>4.5953863053826538E-2</v>
      </c>
    </row>
    <row r="147" spans="2:5" x14ac:dyDescent="0.2">
      <c r="B147" s="4">
        <v>986759.20200000005</v>
      </c>
      <c r="C147" s="5">
        <v>5997</v>
      </c>
      <c r="D147" s="16">
        <f t="shared" si="4"/>
        <v>2.804512515815142E-2</v>
      </c>
      <c r="E147" s="16">
        <f t="shared" si="5"/>
        <v>4.9711185016628745E-2</v>
      </c>
    </row>
    <row r="148" spans="2:5" x14ac:dyDescent="0.2">
      <c r="B148" s="4">
        <v>1002124.48</v>
      </c>
      <c r="C148" s="5">
        <v>6236</v>
      </c>
      <c r="D148" s="16">
        <f t="shared" si="4"/>
        <v>1.5571456510217506E-2</v>
      </c>
      <c r="E148" s="16">
        <f t="shared" si="5"/>
        <v>3.9853259963315013E-2</v>
      </c>
    </row>
    <row r="149" spans="2:5" x14ac:dyDescent="0.2">
      <c r="B149" s="4">
        <v>995180.56599999999</v>
      </c>
      <c r="C149" s="5">
        <v>5959</v>
      </c>
      <c r="D149" s="16">
        <f t="shared" si="4"/>
        <v>-6.9291930679110745E-3</v>
      </c>
      <c r="E149" s="16">
        <f t="shared" si="5"/>
        <v>-4.4419499679281604E-2</v>
      </c>
    </row>
    <row r="150" spans="2:5" x14ac:dyDescent="0.2">
      <c r="B150" s="4">
        <v>968460.25699999998</v>
      </c>
      <c r="C150" s="5">
        <v>5692</v>
      </c>
      <c r="D150" s="16">
        <f t="shared" si="4"/>
        <v>-2.6849709402383976E-2</v>
      </c>
      <c r="E150" s="16">
        <f t="shared" si="5"/>
        <v>-4.4806175532807524E-2</v>
      </c>
    </row>
    <row r="151" spans="2:5" x14ac:dyDescent="0.2">
      <c r="B151" s="4">
        <v>987475.228</v>
      </c>
      <c r="C151" s="5">
        <v>5948</v>
      </c>
      <c r="D151" s="16">
        <f t="shared" si="4"/>
        <v>1.9634229554140618E-2</v>
      </c>
      <c r="E151" s="16">
        <f t="shared" si="5"/>
        <v>4.4975404075896064E-2</v>
      </c>
    </row>
    <row r="152" spans="2:5" x14ac:dyDescent="0.2">
      <c r="B152" s="4">
        <v>1017662.48</v>
      </c>
      <c r="C152" s="5">
        <v>6136</v>
      </c>
      <c r="D152" s="16">
        <f t="shared" si="4"/>
        <v>3.0570135983198535E-2</v>
      </c>
      <c r="E152" s="16">
        <f t="shared" si="5"/>
        <v>3.1607262945527959E-2</v>
      </c>
    </row>
    <row r="153" spans="2:5" x14ac:dyDescent="0.2">
      <c r="B153" s="4">
        <v>1021445.18</v>
      </c>
      <c r="C153" s="5">
        <v>5905</v>
      </c>
      <c r="D153" s="16">
        <f t="shared" si="4"/>
        <v>3.7170477190041143E-3</v>
      </c>
      <c r="E153" s="16">
        <f t="shared" si="5"/>
        <v>-3.7646675358539716E-2</v>
      </c>
    </row>
    <row r="154" spans="2:5" x14ac:dyDescent="0.2">
      <c r="B154" s="4">
        <v>1047763.19</v>
      </c>
      <c r="C154" s="5">
        <v>5977</v>
      </c>
      <c r="D154" s="16">
        <f t="shared" si="4"/>
        <v>2.5765464966019901E-2</v>
      </c>
      <c r="E154" s="16">
        <f t="shared" si="5"/>
        <v>1.2193056731583329E-2</v>
      </c>
    </row>
    <row r="155" spans="2:5" x14ac:dyDescent="0.2">
      <c r="B155" s="4">
        <v>1043252.5</v>
      </c>
      <c r="C155" s="5">
        <v>5693</v>
      </c>
      <c r="D155" s="16">
        <f t="shared" si="4"/>
        <v>-4.3050663003344723E-3</v>
      </c>
      <c r="E155" s="16">
        <f t="shared" si="5"/>
        <v>-4.7515475991300016E-2</v>
      </c>
    </row>
    <row r="156" spans="2:5" x14ac:dyDescent="0.2">
      <c r="B156" s="4">
        <v>1020217.53</v>
      </c>
      <c r="C156" s="5">
        <v>5422</v>
      </c>
      <c r="D156" s="16">
        <f t="shared" si="4"/>
        <v>-2.2079956673959539E-2</v>
      </c>
      <c r="E156" s="16">
        <f t="shared" si="5"/>
        <v>-4.7602318636922547E-2</v>
      </c>
    </row>
    <row r="157" spans="2:5" x14ac:dyDescent="0.2">
      <c r="B157" s="4">
        <v>977923.44400000002</v>
      </c>
      <c r="C157" s="5">
        <v>5202</v>
      </c>
      <c r="D157" s="16">
        <f t="shared" si="4"/>
        <v>-4.1455949105285425E-2</v>
      </c>
      <c r="E157" s="16">
        <f t="shared" si="5"/>
        <v>-4.0575433419402396E-2</v>
      </c>
    </row>
    <row r="158" spans="2:5" x14ac:dyDescent="0.2">
      <c r="B158" s="4">
        <v>980571.08400000003</v>
      </c>
      <c r="C158" s="5">
        <v>4982</v>
      </c>
      <c r="D158" s="16">
        <f t="shared" si="4"/>
        <v>2.7074102949923898E-3</v>
      </c>
      <c r="E158" s="16">
        <f t="shared" si="5"/>
        <v>-4.2291426374471364E-2</v>
      </c>
    </row>
    <row r="159" spans="2:5" x14ac:dyDescent="0.2">
      <c r="B159" s="4">
        <v>979105.25699999998</v>
      </c>
      <c r="C159" s="5">
        <v>5045</v>
      </c>
      <c r="D159" s="16">
        <f t="shared" si="4"/>
        <v>-1.4948707176032211E-3</v>
      </c>
      <c r="E159" s="16">
        <f t="shared" si="5"/>
        <v>1.2645523885989496E-2</v>
      </c>
    </row>
    <row r="160" spans="2:5" x14ac:dyDescent="0.2">
      <c r="B160" s="4">
        <v>956199.929</v>
      </c>
      <c r="C160" s="5">
        <v>4834</v>
      </c>
      <c r="D160" s="16">
        <f t="shared" si="4"/>
        <v>-2.3394142597275402E-2</v>
      </c>
      <c r="E160" s="16">
        <f t="shared" si="5"/>
        <v>-4.1823587710604571E-2</v>
      </c>
    </row>
    <row r="161" spans="2:5" x14ac:dyDescent="0.2">
      <c r="B161" s="4">
        <v>917406.05299999996</v>
      </c>
      <c r="C161" s="5">
        <v>4604</v>
      </c>
      <c r="D161" s="16">
        <f t="shared" si="4"/>
        <v>-4.0570883581398015E-2</v>
      </c>
      <c r="E161" s="16">
        <f t="shared" si="5"/>
        <v>-4.7579644187008663E-2</v>
      </c>
    </row>
    <row r="162" spans="2:5" x14ac:dyDescent="0.2">
      <c r="B162" s="4">
        <v>878101.21900000004</v>
      </c>
      <c r="C162" s="5">
        <v>4389</v>
      </c>
      <c r="D162" s="16">
        <f t="shared" si="4"/>
        <v>-4.2843443065880796E-2</v>
      </c>
      <c r="E162" s="16">
        <f t="shared" si="5"/>
        <v>-4.6698523023457894E-2</v>
      </c>
    </row>
    <row r="163" spans="2:5" x14ac:dyDescent="0.2">
      <c r="B163" s="4">
        <v>845952.37</v>
      </c>
      <c r="C163" s="5">
        <v>4185</v>
      </c>
      <c r="D163" s="16">
        <f t="shared" si="4"/>
        <v>-3.6611780401138522E-2</v>
      </c>
      <c r="E163" s="16">
        <f t="shared" si="5"/>
        <v>-4.6479835953520121E-2</v>
      </c>
    </row>
    <row r="164" spans="2:5" x14ac:dyDescent="0.2">
      <c r="B164" s="4">
        <v>820505.35800000001</v>
      </c>
      <c r="C164" s="5">
        <v>4010</v>
      </c>
      <c r="D164" s="16">
        <f t="shared" si="4"/>
        <v>-3.008090396389573E-2</v>
      </c>
      <c r="E164" s="16">
        <f t="shared" si="5"/>
        <v>-4.1816009557945066E-2</v>
      </c>
    </row>
    <row r="165" spans="2:5" x14ac:dyDescent="0.2">
      <c r="B165" s="4">
        <v>797813.36699999997</v>
      </c>
      <c r="C165" s="5">
        <v>3838</v>
      </c>
      <c r="D165" s="16">
        <f t="shared" si="4"/>
        <v>-2.7656115561892576E-2</v>
      </c>
      <c r="E165" s="16">
        <f t="shared" si="5"/>
        <v>-4.289276807980047E-2</v>
      </c>
    </row>
    <row r="166" spans="2:5" x14ac:dyDescent="0.2">
      <c r="B166" s="4">
        <v>769372.73800000001</v>
      </c>
      <c r="C166" s="5">
        <v>3865</v>
      </c>
      <c r="D166" s="16">
        <f t="shared" si="4"/>
        <v>-3.5648223226623324E-2</v>
      </c>
      <c r="E166" s="16">
        <f t="shared" si="5"/>
        <v>7.0349140177174974E-3</v>
      </c>
    </row>
    <row r="167" spans="2:5" x14ac:dyDescent="0.2">
      <c r="B167" s="4">
        <v>741931.99399999995</v>
      </c>
      <c r="C167" s="5">
        <v>3885</v>
      </c>
      <c r="D167" s="16">
        <f t="shared" si="4"/>
        <v>-3.5666384633451967E-2</v>
      </c>
      <c r="E167" s="16">
        <f t="shared" si="5"/>
        <v>5.1746442432083484E-3</v>
      </c>
    </row>
    <row r="168" spans="2:5" x14ac:dyDescent="0.2">
      <c r="B168" s="4">
        <v>726136.65800000005</v>
      </c>
      <c r="C168" s="5">
        <v>3810</v>
      </c>
      <c r="D168" s="16">
        <f t="shared" si="4"/>
        <v>-2.1289466053137876E-2</v>
      </c>
      <c r="E168" s="16">
        <f t="shared" si="5"/>
        <v>-1.9305019305019266E-2</v>
      </c>
    </row>
    <row r="169" spans="2:5" x14ac:dyDescent="0.2">
      <c r="B169" s="4">
        <v>708994.69099999999</v>
      </c>
      <c r="C169" s="5">
        <v>3681</v>
      </c>
      <c r="D169" s="16">
        <f t="shared" si="4"/>
        <v>-2.3607081134306349E-2</v>
      </c>
      <c r="E169" s="16">
        <f t="shared" si="5"/>
        <v>-3.385826771653544E-2</v>
      </c>
    </row>
    <row r="170" spans="2:5" x14ac:dyDescent="0.2">
      <c r="B170" s="4">
        <v>690036.94700000004</v>
      </c>
      <c r="C170" s="5">
        <v>3511</v>
      </c>
      <c r="D170" s="16">
        <f t="shared" si="4"/>
        <v>-2.6738908260738933E-2</v>
      </c>
      <c r="E170" s="16">
        <f t="shared" si="5"/>
        <v>-4.6183102417821198E-2</v>
      </c>
    </row>
    <row r="171" spans="2:5" x14ac:dyDescent="0.2">
      <c r="B171" s="4">
        <v>668905.505</v>
      </c>
      <c r="C171" s="5">
        <v>3381</v>
      </c>
      <c r="D171" s="16">
        <f t="shared" si="4"/>
        <v>-3.0623638475984444E-2</v>
      </c>
      <c r="E171" s="16">
        <f t="shared" si="5"/>
        <v>-3.7026488180005646E-2</v>
      </c>
    </row>
    <row r="172" spans="2:5" x14ac:dyDescent="0.2">
      <c r="B172" s="4">
        <v>645762.527</v>
      </c>
      <c r="C172" s="5">
        <v>3513</v>
      </c>
      <c r="D172" s="16">
        <f t="shared" si="4"/>
        <v>-3.4598277076520703E-2</v>
      </c>
      <c r="E172" s="16">
        <f t="shared" si="5"/>
        <v>3.9041703637976877E-2</v>
      </c>
    </row>
    <row r="173" spans="2:5" x14ac:dyDescent="0.2">
      <c r="B173" s="4">
        <v>626408.68099999998</v>
      </c>
      <c r="C173" s="5">
        <v>3492</v>
      </c>
      <c r="D173" s="16">
        <f t="shared" si="4"/>
        <v>-2.9970531256918256E-2</v>
      </c>
      <c r="E173" s="16">
        <f t="shared" si="5"/>
        <v>-5.9777967549102806E-3</v>
      </c>
    </row>
    <row r="174" spans="2:5" x14ac:dyDescent="0.2">
      <c r="B174" s="4">
        <v>624528.48199999996</v>
      </c>
      <c r="C174" s="5">
        <v>3363</v>
      </c>
      <c r="D174" s="16">
        <f t="shared" si="4"/>
        <v>-3.0015532303902131E-3</v>
      </c>
      <c r="E174" s="16">
        <f t="shared" si="5"/>
        <v>-3.6941580756013725E-2</v>
      </c>
    </row>
    <row r="175" spans="2:5" x14ac:dyDescent="0.2">
      <c r="B175" s="4">
        <v>623259.81000000006</v>
      </c>
      <c r="C175" s="5">
        <v>3471</v>
      </c>
      <c r="D175" s="16">
        <f t="shared" si="4"/>
        <v>-2.0314077525128856E-3</v>
      </c>
      <c r="E175" s="16">
        <f t="shared" si="5"/>
        <v>3.211418376449604E-2</v>
      </c>
    </row>
    <row r="176" spans="2:5" x14ac:dyDescent="0.2">
      <c r="B176" s="4">
        <v>607855.84699999995</v>
      </c>
      <c r="C176" s="5">
        <v>3370</v>
      </c>
      <c r="D176" s="16">
        <f t="shared" si="4"/>
        <v>-2.4715155305778665E-2</v>
      </c>
      <c r="E176" s="16">
        <f t="shared" si="5"/>
        <v>-2.90982425813886E-2</v>
      </c>
    </row>
    <row r="177" spans="2:5" x14ac:dyDescent="0.2">
      <c r="B177" s="4">
        <v>597253.86</v>
      </c>
      <c r="C177" s="5">
        <v>3226</v>
      </c>
      <c r="D177" s="16">
        <f t="shared" si="4"/>
        <v>-1.7441613916070409E-2</v>
      </c>
      <c r="E177" s="16">
        <f t="shared" si="5"/>
        <v>-4.2729970326409461E-2</v>
      </c>
    </row>
    <row r="178" spans="2:5" x14ac:dyDescent="0.2">
      <c r="B178" s="4">
        <v>583382.99</v>
      </c>
      <c r="C178" s="5">
        <v>3103</v>
      </c>
      <c r="D178" s="16">
        <f t="shared" si="4"/>
        <v>-2.3224412480147043E-2</v>
      </c>
      <c r="E178" s="16">
        <f t="shared" si="5"/>
        <v>-3.8127712337259756E-2</v>
      </c>
    </row>
    <row r="179" spans="2:5" x14ac:dyDescent="0.2">
      <c r="B179" s="4">
        <v>569673.69400000002</v>
      </c>
      <c r="C179" s="5">
        <v>2990</v>
      </c>
      <c r="D179" s="16">
        <f t="shared" si="4"/>
        <v>-2.3499649861234338E-2</v>
      </c>
      <c r="E179" s="16">
        <f t="shared" si="5"/>
        <v>-3.6416371253625512E-2</v>
      </c>
    </row>
    <row r="180" spans="2:5" x14ac:dyDescent="0.2">
      <c r="B180" s="4">
        <v>573904.03700000001</v>
      </c>
      <c r="C180" s="5">
        <v>2858</v>
      </c>
      <c r="D180" s="16">
        <f t="shared" si="4"/>
        <v>7.4259054693159013E-3</v>
      </c>
      <c r="E180" s="16">
        <f t="shared" si="5"/>
        <v>-4.4147157190635444E-2</v>
      </c>
    </row>
    <row r="181" spans="2:5" x14ac:dyDescent="0.2">
      <c r="B181" s="4">
        <v>567425.56099999999</v>
      </c>
      <c r="C181" s="5">
        <v>2849</v>
      </c>
      <c r="D181" s="16">
        <f t="shared" si="4"/>
        <v>-1.1288430786905276E-2</v>
      </c>
      <c r="E181" s="16">
        <f t="shared" si="5"/>
        <v>-3.1490552834150254E-3</v>
      </c>
    </row>
    <row r="182" spans="2:5" x14ac:dyDescent="0.2">
      <c r="B182" s="4">
        <v>547658.505</v>
      </c>
      <c r="C182" s="5">
        <v>2755</v>
      </c>
      <c r="D182" s="16">
        <f t="shared" si="4"/>
        <v>-3.483638623040456E-2</v>
      </c>
      <c r="E182" s="16">
        <f t="shared" si="5"/>
        <v>-3.2994032994033029E-2</v>
      </c>
    </row>
    <row r="183" spans="2:5" x14ac:dyDescent="0.2">
      <c r="B183" s="4">
        <v>545649.37399999995</v>
      </c>
      <c r="C183" s="5">
        <v>2666</v>
      </c>
      <c r="D183" s="16">
        <f t="shared" si="4"/>
        <v>-3.6685835820262705E-3</v>
      </c>
      <c r="E183" s="16">
        <f t="shared" si="5"/>
        <v>-3.2304900181488239E-2</v>
      </c>
    </row>
    <row r="184" spans="2:5" x14ac:dyDescent="0.2">
      <c r="B184" s="4">
        <v>532525.28099999996</v>
      </c>
      <c r="C184" s="5">
        <v>2593</v>
      </c>
      <c r="D184" s="16">
        <f t="shared" si="4"/>
        <v>-2.4052246049126768E-2</v>
      </c>
      <c r="E184" s="16">
        <f t="shared" si="5"/>
        <v>-2.7381845461365351E-2</v>
      </c>
    </row>
    <row r="185" spans="2:5" x14ac:dyDescent="0.2">
      <c r="B185" s="4">
        <v>521267.67099999997</v>
      </c>
      <c r="C185" s="5">
        <v>2687</v>
      </c>
      <c r="D185" s="16">
        <f t="shared" si="4"/>
        <v>-2.1140047997082766E-2</v>
      </c>
      <c r="E185" s="16">
        <f t="shared" si="5"/>
        <v>3.6251446201311266E-2</v>
      </c>
    </row>
    <row r="186" spans="2:5" x14ac:dyDescent="0.2">
      <c r="B186" s="4">
        <v>508661.52899999998</v>
      </c>
      <c r="C186" s="5">
        <v>2649</v>
      </c>
      <c r="D186" s="16">
        <f t="shared" si="4"/>
        <v>-2.418362523004039E-2</v>
      </c>
      <c r="E186" s="16">
        <f t="shared" si="5"/>
        <v>-1.4142165984369237E-2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1</vt:lpstr>
      <vt:lpstr>2</vt:lpstr>
      <vt:lpstr>۳</vt:lpstr>
      <vt:lpstr>4</vt:lpstr>
      <vt:lpstr>6</vt:lpstr>
      <vt:lpstr>۷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2020-12-11T18:31:59Z</dcterms:created>
  <dcterms:modified xsi:type="dcterms:W3CDTF">2020-12-13T12:37:04Z</dcterms:modified>
</cp:coreProperties>
</file>